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G:\Shared drives\Marketing\2021-2022 Marketing Content Strategy\Blog Articles\Conference Budget\"/>
    </mc:Choice>
  </mc:AlternateContent>
  <xr:revisionPtr revIDLastSave="0" documentId="13_ncr:1_{C326AFAF-2B33-4075-9CE4-EAB29F2B3A1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nstructions and setup" sheetId="1" r:id="rId1"/>
    <sheet name="Expenses" sheetId="2" r:id="rId2"/>
    <sheet name="Income" sheetId="3" r:id="rId3"/>
    <sheet name="Profit - Loss Summary" sheetId="4" r:id="rId4"/>
  </sheets>
  <definedNames>
    <definedName name="_xlchart.v1.0" hidden="1">'Profit - Loss Summary'!$E$3:$E$5</definedName>
    <definedName name="_xlchart.v1.1" hidden="1">'Profit - Loss Summary'!$D$3:$D$5</definedName>
    <definedName name="Variable">'Instructions and setup'!$C$17:$C$26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ivjS/eowrvRlqsBsVdophg0Th5xg=="/>
    </ext>
  </extLst>
</workbook>
</file>

<file path=xl/calcChain.xml><?xml version="1.0" encoding="utf-8"?>
<calcChain xmlns="http://schemas.openxmlformats.org/spreadsheetml/2006/main">
  <c r="B1" i="3" l="1"/>
  <c r="E1" i="3"/>
  <c r="B1" i="2"/>
  <c r="F60" i="2" l="1"/>
  <c r="F59" i="2"/>
  <c r="F58" i="2"/>
  <c r="F57" i="2"/>
  <c r="F56" i="2"/>
  <c r="F53" i="2"/>
  <c r="F52" i="2"/>
  <c r="F51" i="2"/>
  <c r="I51" i="2" s="1"/>
  <c r="M51" i="2" s="1"/>
  <c r="F50" i="2"/>
  <c r="F49" i="2"/>
  <c r="F48" i="2"/>
  <c r="F45" i="2"/>
  <c r="F44" i="2"/>
  <c r="F43" i="2"/>
  <c r="F42" i="2"/>
  <c r="F41" i="2"/>
  <c r="F40" i="2"/>
  <c r="F39" i="2"/>
  <c r="F36" i="2"/>
  <c r="F35" i="2"/>
  <c r="F34" i="2"/>
  <c r="F33" i="2"/>
  <c r="F32" i="2"/>
  <c r="F31" i="2"/>
  <c r="F28" i="2"/>
  <c r="F27" i="2"/>
  <c r="F26" i="2"/>
  <c r="I26" i="2" s="1"/>
  <c r="M26" i="2" s="1"/>
  <c r="F25" i="2"/>
  <c r="I25" i="2" s="1"/>
  <c r="M25" i="2" s="1"/>
  <c r="F24" i="2"/>
  <c r="F23" i="2"/>
  <c r="F22" i="2"/>
  <c r="F21" i="2"/>
  <c r="F18" i="2"/>
  <c r="F17" i="2"/>
  <c r="F16" i="2"/>
  <c r="F15" i="2"/>
  <c r="F14" i="2"/>
  <c r="F13" i="2"/>
  <c r="F10" i="2"/>
  <c r="F9" i="2"/>
  <c r="E5" i="2"/>
  <c r="I60" i="2"/>
  <c r="I59" i="2"/>
  <c r="M59" i="2" s="1"/>
  <c r="I58" i="2"/>
  <c r="I57" i="2"/>
  <c r="M57" i="2" s="1"/>
  <c r="I56" i="2"/>
  <c r="M56" i="2" s="1"/>
  <c r="I53" i="2"/>
  <c r="M53" i="2" s="1"/>
  <c r="I52" i="2"/>
  <c r="M52" i="2" s="1"/>
  <c r="I50" i="2"/>
  <c r="M50" i="2" s="1"/>
  <c r="I49" i="2"/>
  <c r="I48" i="2"/>
  <c r="I45" i="2"/>
  <c r="I44" i="2"/>
  <c r="M44" i="2" s="1"/>
  <c r="I43" i="2"/>
  <c r="I42" i="2"/>
  <c r="M42" i="2" s="1"/>
  <c r="I41" i="2"/>
  <c r="M41" i="2" s="1"/>
  <c r="I40" i="2"/>
  <c r="I39" i="2"/>
  <c r="I36" i="2"/>
  <c r="I35" i="2"/>
  <c r="M35" i="2" s="1"/>
  <c r="I34" i="2"/>
  <c r="I33" i="2"/>
  <c r="M33" i="2" s="1"/>
  <c r="I32" i="2"/>
  <c r="I31" i="2"/>
  <c r="M31" i="2" s="1"/>
  <c r="I28" i="2"/>
  <c r="I27" i="2"/>
  <c r="I23" i="2"/>
  <c r="M23" i="2" s="1"/>
  <c r="I21" i="2"/>
  <c r="M21" i="2" s="1"/>
  <c r="I18" i="2"/>
  <c r="M18" i="2" s="1"/>
  <c r="I17" i="2"/>
  <c r="M17" i="2" s="1"/>
  <c r="I16" i="2"/>
  <c r="I15" i="2"/>
  <c r="I14" i="2"/>
  <c r="E1" i="4"/>
  <c r="D1" i="4"/>
  <c r="B1" i="4"/>
  <c r="I30" i="3"/>
  <c r="H30" i="3"/>
  <c r="G30" i="3"/>
  <c r="I29" i="3"/>
  <c r="H29" i="3"/>
  <c r="G29" i="3"/>
  <c r="H28" i="3"/>
  <c r="G28" i="3"/>
  <c r="I28" i="3" s="1"/>
  <c r="H27" i="3"/>
  <c r="I27" i="3" s="1"/>
  <c r="G27" i="3"/>
  <c r="H26" i="3"/>
  <c r="I26" i="3" s="1"/>
  <c r="I25" i="3" s="1"/>
  <c r="G26" i="3"/>
  <c r="G25" i="3" s="1"/>
  <c r="H23" i="3"/>
  <c r="I23" i="3" s="1"/>
  <c r="G23" i="3"/>
  <c r="I22" i="3"/>
  <c r="H22" i="3"/>
  <c r="G22" i="3"/>
  <c r="I21" i="3"/>
  <c r="H21" i="3"/>
  <c r="G21" i="3"/>
  <c r="I20" i="3"/>
  <c r="H20" i="3"/>
  <c r="G20" i="3"/>
  <c r="H19" i="3"/>
  <c r="G19" i="3"/>
  <c r="I19" i="3" s="1"/>
  <c r="I18" i="3" s="1"/>
  <c r="G18" i="3"/>
  <c r="H16" i="3"/>
  <c r="I16" i="3" s="1"/>
  <c r="G16" i="3"/>
  <c r="H15" i="3"/>
  <c r="I15" i="3" s="1"/>
  <c r="G15" i="3"/>
  <c r="H14" i="3"/>
  <c r="I14" i="3" s="1"/>
  <c r="G14" i="3"/>
  <c r="I13" i="3"/>
  <c r="H13" i="3"/>
  <c r="H11" i="3" s="1"/>
  <c r="G13" i="3"/>
  <c r="I12" i="3"/>
  <c r="H12" i="3"/>
  <c r="G12" i="3"/>
  <c r="G11" i="3"/>
  <c r="H9" i="3"/>
  <c r="G9" i="3"/>
  <c r="I9" i="3" s="1"/>
  <c r="H8" i="3"/>
  <c r="I8" i="3" s="1"/>
  <c r="G8" i="3"/>
  <c r="H7" i="3"/>
  <c r="I7" i="3" s="1"/>
  <c r="G7" i="3"/>
  <c r="H6" i="3"/>
  <c r="I6" i="3" s="1"/>
  <c r="G6" i="3"/>
  <c r="H5" i="3"/>
  <c r="I5" i="3" s="1"/>
  <c r="G5" i="3"/>
  <c r="G4" i="3" s="1"/>
  <c r="K74" i="2"/>
  <c r="C74" i="2"/>
  <c r="K73" i="2"/>
  <c r="C73" i="2"/>
  <c r="C72" i="2"/>
  <c r="K71" i="2"/>
  <c r="C71" i="2"/>
  <c r="C70" i="2"/>
  <c r="K69" i="2"/>
  <c r="C69" i="2"/>
  <c r="C68" i="2"/>
  <c r="K67" i="2"/>
  <c r="C67" i="2"/>
  <c r="J66" i="2"/>
  <c r="L63" i="2"/>
  <c r="J63" i="2"/>
  <c r="M60" i="2"/>
  <c r="G59" i="2"/>
  <c r="M58" i="2"/>
  <c r="G58" i="2"/>
  <c r="G57" i="2"/>
  <c r="G56" i="2"/>
  <c r="K55" i="2"/>
  <c r="K63" i="2" s="1"/>
  <c r="K66" i="2" s="1"/>
  <c r="E4" i="4" s="1"/>
  <c r="G51" i="2"/>
  <c r="G50" i="2"/>
  <c r="M49" i="2"/>
  <c r="G49" i="2"/>
  <c r="M48" i="2"/>
  <c r="G48" i="2"/>
  <c r="K47" i="2"/>
  <c r="K72" i="2" s="1"/>
  <c r="M45" i="2"/>
  <c r="G45" i="2"/>
  <c r="M43" i="2"/>
  <c r="G42" i="2"/>
  <c r="G41" i="2"/>
  <c r="M40" i="2"/>
  <c r="G40" i="2"/>
  <c r="M39" i="2"/>
  <c r="G39" i="2"/>
  <c r="K38" i="2"/>
  <c r="M36" i="2"/>
  <c r="M34" i="2"/>
  <c r="G34" i="2"/>
  <c r="G33" i="2"/>
  <c r="G32" i="2"/>
  <c r="G31" i="2"/>
  <c r="K30" i="2"/>
  <c r="K70" i="2" s="1"/>
  <c r="M28" i="2"/>
  <c r="G28" i="2"/>
  <c r="G27" i="2"/>
  <c r="G24" i="2"/>
  <c r="I24" i="2"/>
  <c r="M24" i="2" s="1"/>
  <c r="G23" i="2"/>
  <c r="G22" i="2"/>
  <c r="I22" i="2"/>
  <c r="M22" i="2" s="1"/>
  <c r="G21" i="2"/>
  <c r="K20" i="2"/>
  <c r="M16" i="2"/>
  <c r="G16" i="2"/>
  <c r="G15" i="2"/>
  <c r="G14" i="2"/>
  <c r="G13" i="2"/>
  <c r="I13" i="2"/>
  <c r="K12" i="2"/>
  <c r="K68" i="2" s="1"/>
  <c r="I10" i="2"/>
  <c r="M10" i="2" s="1"/>
  <c r="I9" i="2"/>
  <c r="M9" i="2" s="1"/>
  <c r="G8" i="2"/>
  <c r="F8" i="2"/>
  <c r="I8" i="2" s="1"/>
  <c r="M8" i="2" s="1"/>
  <c r="I7" i="2"/>
  <c r="M7" i="2" s="1"/>
  <c r="G7" i="2"/>
  <c r="F7" i="2"/>
  <c r="G6" i="2"/>
  <c r="F6" i="2"/>
  <c r="I6" i="2" s="1"/>
  <c r="M6" i="2" s="1"/>
  <c r="G5" i="2"/>
  <c r="F5" i="2"/>
  <c r="I5" i="2" s="1"/>
  <c r="K4" i="2"/>
  <c r="F1" i="2"/>
  <c r="F1" i="3" s="1"/>
  <c r="M27" i="2" l="1"/>
  <c r="M20" i="2" s="1"/>
  <c r="M69" i="2" s="1"/>
  <c r="M15" i="2"/>
  <c r="M13" i="2"/>
  <c r="I38" i="2"/>
  <c r="I71" i="2" s="1"/>
  <c r="M14" i="2"/>
  <c r="H25" i="3"/>
  <c r="M47" i="2"/>
  <c r="M72" i="2" s="1"/>
  <c r="M38" i="2"/>
  <c r="M71" i="2" s="1"/>
  <c r="I47" i="2"/>
  <c r="I72" i="2" s="1"/>
  <c r="I30" i="2"/>
  <c r="I70" i="2" s="1"/>
  <c r="G33" i="3"/>
  <c r="D3" i="4" s="1"/>
  <c r="M74" i="2"/>
  <c r="M55" i="2"/>
  <c r="I4" i="3"/>
  <c r="I11" i="3"/>
  <c r="I33" i="3" s="1"/>
  <c r="I4" i="2"/>
  <c r="I67" i="2" s="1"/>
  <c r="M5" i="2"/>
  <c r="M4" i="2" s="1"/>
  <c r="M67" i="2" s="1"/>
  <c r="M32" i="2"/>
  <c r="M30" i="2" s="1"/>
  <c r="M70" i="2" s="1"/>
  <c r="I12" i="2"/>
  <c r="I68" i="2" s="1"/>
  <c r="H4" i="3"/>
  <c r="H33" i="3" s="1"/>
  <c r="E3" i="4" s="1"/>
  <c r="I20" i="2"/>
  <c r="I69" i="2" s="1"/>
  <c r="I55" i="2"/>
  <c r="H18" i="3"/>
  <c r="M12" i="2" l="1"/>
  <c r="M68" i="2" s="1"/>
  <c r="E5" i="4"/>
  <c r="F3" i="4"/>
  <c r="M73" i="2"/>
  <c r="I73" i="2"/>
  <c r="I63" i="2"/>
  <c r="M63" i="2" l="1"/>
  <c r="I64" i="2"/>
  <c r="I74" i="2" s="1"/>
  <c r="I66" i="2" l="1"/>
  <c r="D4" i="4" s="1"/>
  <c r="F4" i="4" l="1"/>
  <c r="F5" i="4" s="1"/>
  <c r="D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5" authorId="0" shapeId="0" xr:uid="{00000000-0006-0000-0100-000001000000}">
      <text>
        <r>
          <rPr>
            <sz val="10"/>
            <color rgb="FF000000"/>
            <rFont val="Arial"/>
            <scheme val="minor"/>
          </rPr>
          <t>To adapt and change on the Instructions and setup tab
======</t>
        </r>
      </text>
    </comment>
    <comment ref="F5" authorId="0" shapeId="0" xr:uid="{00000000-0006-0000-0100-000002000000}">
      <text>
        <r>
          <rPr>
            <sz val="10"/>
            <color rgb="FF000000"/>
            <rFont val="Arial"/>
            <scheme val="minor"/>
          </rPr>
          <t>To adapt and change on the Instructions and setup tab
======</t>
        </r>
      </text>
    </comment>
  </commentList>
</comments>
</file>

<file path=xl/sharedStrings.xml><?xml version="1.0" encoding="utf-8"?>
<sst xmlns="http://schemas.openxmlformats.org/spreadsheetml/2006/main" count="200" uniqueCount="126">
  <si>
    <t>ABOUT THIS TEMPLATE</t>
  </si>
  <si>
    <t>Powered by</t>
  </si>
  <si>
    <t>Use this Event Budget workbook to track Expenses incurred on and Income earned from an event.</t>
  </si>
  <si>
    <t>Select from the below dropdown list, the event format:</t>
  </si>
  <si>
    <t>In-person</t>
  </si>
  <si>
    <t>Some expenses will be fixed (e.g.: Venue) while other might vary (e.g.: based on the number of participants)</t>
  </si>
  <si>
    <t>Hereunder, you can set up some factors (variable costs) that might affect the cost of the event</t>
  </si>
  <si>
    <t>Variable factors</t>
  </si>
  <si>
    <t>Estimate:</t>
  </si>
  <si>
    <t>What:</t>
  </si>
  <si>
    <t>Instructions:</t>
  </si>
  <si>
    <t>Number of participants</t>
  </si>
  <si>
    <t>participants</t>
  </si>
  <si>
    <t>Please enter any factor that might affect variable costs</t>
  </si>
  <si>
    <t>Number of invited speakers</t>
  </si>
  <si>
    <t>speakers</t>
  </si>
  <si>
    <t>Variable 4 - TBD if any</t>
  </si>
  <si>
    <t>Variable 5 - TBD if any</t>
  </si>
  <si>
    <t>Variable 6 - TBD if any</t>
  </si>
  <si>
    <t>Variable 7 - TBD if any</t>
  </si>
  <si>
    <t>Variable 8 - TBD if any</t>
  </si>
  <si>
    <t>Variable 9 - TBD if any</t>
  </si>
  <si>
    <t>Variable 10 - TBD if any</t>
  </si>
  <si>
    <t>Event Type:</t>
  </si>
  <si>
    <t>Expense Type</t>
  </si>
  <si>
    <t>Type of expenses</t>
  </si>
  <si>
    <r>
      <rPr>
        <b/>
        <sz val="12"/>
        <color theme="0"/>
        <rFont val="Arial"/>
      </rPr>
      <t xml:space="preserve">Which Factor 
</t>
    </r>
    <r>
      <rPr>
        <b/>
        <sz val="9"/>
        <color theme="0"/>
        <rFont val="Arial"/>
      </rPr>
      <t>(if variable)</t>
    </r>
  </si>
  <si>
    <t>Unit Cost</t>
  </si>
  <si>
    <r>
      <rPr>
        <b/>
        <sz val="12"/>
        <color theme="0"/>
        <rFont val="Arial"/>
      </rPr>
      <t xml:space="preserve">Quantity 
</t>
    </r>
    <r>
      <rPr>
        <b/>
        <sz val="9"/>
        <color theme="0"/>
        <rFont val="Arial"/>
      </rPr>
      <t>(if Variable)</t>
    </r>
  </si>
  <si>
    <t>What</t>
  </si>
  <si>
    <t>Comment</t>
  </si>
  <si>
    <t>Estimated</t>
  </si>
  <si>
    <t>Actual</t>
  </si>
  <si>
    <t>Difference</t>
  </si>
  <si>
    <t>Cells to fill</t>
  </si>
  <si>
    <t>Venue Costs</t>
  </si>
  <si>
    <t>Room and hall fees</t>
  </si>
  <si>
    <t>Variable</t>
  </si>
  <si>
    <t>Site staff</t>
  </si>
  <si>
    <t>Fixed</t>
  </si>
  <si>
    <t>Equipment</t>
  </si>
  <si>
    <t>Tables and chairs</t>
  </si>
  <si>
    <t>Other 1</t>
  </si>
  <si>
    <t>Other 2</t>
  </si>
  <si>
    <t>Catering</t>
  </si>
  <si>
    <t>Food</t>
  </si>
  <si>
    <t>Drinks</t>
  </si>
  <si>
    <t>Linens</t>
  </si>
  <si>
    <t>Staff and gratuities</t>
  </si>
  <si>
    <t>Program</t>
  </si>
  <si>
    <t>Performers (Virtual)</t>
  </si>
  <si>
    <t>Speakers (Virtual)</t>
  </si>
  <si>
    <t>Performers</t>
  </si>
  <si>
    <t>Speakers</t>
  </si>
  <si>
    <t>Travel</t>
  </si>
  <si>
    <t>Hotel</t>
  </si>
  <si>
    <t>Audio/Visual/Technology</t>
  </si>
  <si>
    <t>Graphics work/Digital Marketing</t>
  </si>
  <si>
    <t>Projectors/Screens</t>
  </si>
  <si>
    <t>Sound system/microphones</t>
  </si>
  <si>
    <t>Software/ technical infrastructure/staff</t>
  </si>
  <si>
    <t>COVID-19 Related Expenses</t>
  </si>
  <si>
    <t>Safety/Hygienic Measures</t>
  </si>
  <si>
    <t>Insurance</t>
  </si>
  <si>
    <t>On-site medical support</t>
  </si>
  <si>
    <t>Additional tech support (for hybrid events)</t>
  </si>
  <si>
    <t>Paper supplies</t>
  </si>
  <si>
    <t>Additional Fees</t>
  </si>
  <si>
    <t>Decor</t>
  </si>
  <si>
    <t>Technical Support</t>
  </si>
  <si>
    <t>Prizes/Giveaways</t>
  </si>
  <si>
    <t>Miscellaneous</t>
  </si>
  <si>
    <t>Photocopying/Printing</t>
  </si>
  <si>
    <t>Transportation</t>
  </si>
  <si>
    <t>Stationery supplies</t>
  </si>
  <si>
    <t>Total Expenses (without Contigency fund)</t>
  </si>
  <si>
    <t>Contingency Fund</t>
  </si>
  <si>
    <t>% of Total Estimated cost</t>
  </si>
  <si>
    <t>we recommend a contigency fund between 10 - 20% of your total costs</t>
  </si>
  <si>
    <t>Total Expenses</t>
  </si>
  <si>
    <t>Summary</t>
  </si>
  <si>
    <t>Type</t>
  </si>
  <si>
    <t>Quantity</t>
  </si>
  <si>
    <t>Price</t>
  </si>
  <si>
    <t>Estimated Income</t>
  </si>
  <si>
    <t>Actual Income</t>
  </si>
  <si>
    <t># of Admissions</t>
  </si>
  <si>
    <t>Actuals</t>
  </si>
  <si>
    <t>Member fee</t>
  </si>
  <si>
    <t>Non-member fee</t>
  </si>
  <si>
    <t>Student fee</t>
  </si>
  <si>
    <t>[Insert rows for more]</t>
  </si>
  <si>
    <t>Sponsor Packages</t>
  </si>
  <si>
    <t>Bronze</t>
  </si>
  <si>
    <t>Silver</t>
  </si>
  <si>
    <t>Gold</t>
  </si>
  <si>
    <t>Type #4</t>
  </si>
  <si>
    <t>Type #5</t>
  </si>
  <si>
    <t>Workshops</t>
  </si>
  <si>
    <t>Exhibitors</t>
  </si>
  <si>
    <t>Booth Type 1</t>
  </si>
  <si>
    <t>Booth Type 2</t>
  </si>
  <si>
    <t>Booth Type 3</t>
  </si>
  <si>
    <t>Total Income label is in cell at right, Estimated label in cell F3, and Actual in G3.</t>
  </si>
  <si>
    <t>Total Income</t>
  </si>
  <si>
    <t>Total Estimated Income is auto calculated in cell F4 and Total Actual Income in G4.</t>
  </si>
  <si>
    <t>Disposable Income</t>
  </si>
  <si>
    <t>Net Profit / (Loss)</t>
  </si>
  <si>
    <t>Physical</t>
  </si>
  <si>
    <t>Hybrid</t>
  </si>
  <si>
    <t>Virtual</t>
  </si>
  <si>
    <t>Disregard if virtual event</t>
  </si>
  <si>
    <t>Tips</t>
  </si>
  <si>
    <t>$950 to $1,250 per hour for the event space. Type of venue, location can have a major impact on that cost</t>
  </si>
  <si>
    <t>$125 to $200 per person, per day (snacks, drinks and meals included)</t>
  </si>
  <si>
    <t>$4,000 to $10,500 for an industry expert</t>
  </si>
  <si>
    <t>$4,000 to $10,500 for an industry expert can be lowered for an virtual event</t>
  </si>
  <si>
    <t>Staff needed</t>
  </si>
  <si>
    <t>staff</t>
  </si>
  <si>
    <t>$12 to  $40 per hour based on location and position</t>
  </si>
  <si>
    <t>$125 and $225 per person, per night.</t>
  </si>
  <si>
    <t>Paid Advertising</t>
  </si>
  <si>
    <t>$2 to $8 per item</t>
  </si>
  <si>
    <t>Virtual Platform for registrations, abstract submissions</t>
  </si>
  <si>
    <t>Event Name</t>
  </si>
  <si>
    <t xml:space="preserve">Get a proper quote via https://fourwaves.com/book-a-demo/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</si>
</sst>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$-1009]#,##0.00"/>
    <numFmt numFmtId="165" formatCode="[$$-409]#,##0.00"/>
    <numFmt numFmtId="166" formatCode="[$$-1009]#,##0.0"/>
    <numFmt numFmtId="167" formatCode="&quot;$&quot;#,##0.00_);[Red]\(&quot;$&quot;#,##0.00\)"/>
    <numFmt numFmtId="168" formatCode="&quot;$&quot;#,##0.0_);[Red]\(&quot;$&quot;#,##0.0\)"/>
    <numFmt numFmtId="169" formatCode="[$$-1009]#,##0"/>
  </numFmts>
  <fonts count="40" x14ac:knownFonts="1">
    <font>
      <sz val="10"/>
      <color rgb="FF000000"/>
      <name val="Arial"/>
      <scheme val="minor"/>
    </font>
    <font>
      <sz val="10"/>
      <color rgb="FF000000"/>
      <name val="Arial"/>
    </font>
    <font>
      <b/>
      <sz val="16"/>
      <color rgb="FFFFFFFF"/>
      <name val="Arial"/>
    </font>
    <font>
      <sz val="10"/>
      <name val="Arial"/>
    </font>
    <font>
      <b/>
      <sz val="10"/>
      <color rgb="FF0E2F4F"/>
      <name val="Arial"/>
    </font>
    <font>
      <sz val="12"/>
      <color rgb="FF000000"/>
      <name val="Arial"/>
    </font>
    <font>
      <b/>
      <sz val="16"/>
      <color theme="0"/>
      <name val="Century Gothic"/>
    </font>
    <font>
      <b/>
      <u/>
      <sz val="10"/>
      <color rgb="FF0E2F4F"/>
      <name val="Arial"/>
    </font>
    <font>
      <b/>
      <u/>
      <sz val="10"/>
      <color rgb="FF0E2F4F"/>
      <name val="Arial"/>
    </font>
    <font>
      <b/>
      <u/>
      <sz val="10"/>
      <color rgb="FF0E2F4F"/>
      <name val="Arial"/>
    </font>
    <font>
      <b/>
      <sz val="10"/>
      <color rgb="FF000000"/>
      <name val="Arial"/>
    </font>
    <font>
      <i/>
      <sz val="10"/>
      <color rgb="FF000000"/>
      <name val="Arial"/>
    </font>
    <font>
      <i/>
      <sz val="8"/>
      <color rgb="FF000000"/>
      <name val="Arial"/>
    </font>
    <font>
      <b/>
      <sz val="10"/>
      <color theme="4"/>
      <name val="Arial"/>
    </font>
    <font>
      <b/>
      <sz val="12"/>
      <color rgb="FF2399C4"/>
      <name val="Arial"/>
    </font>
    <font>
      <b/>
      <sz val="10"/>
      <color rgb="FF2399C4"/>
      <name val="Arial"/>
    </font>
    <font>
      <sz val="10"/>
      <color rgb="FF00B050"/>
      <name val="Arial"/>
    </font>
    <font>
      <b/>
      <sz val="10"/>
      <color theme="0"/>
      <name val="Arial"/>
    </font>
    <font>
      <b/>
      <sz val="12"/>
      <color theme="0"/>
      <name val="Arial"/>
    </font>
    <font>
      <sz val="10"/>
      <color theme="1"/>
      <name val="Arial"/>
    </font>
    <font>
      <b/>
      <sz val="12"/>
      <color rgb="FF000000"/>
      <name val="Arial"/>
    </font>
    <font>
      <b/>
      <sz val="10"/>
      <color theme="1"/>
      <name val="Arial"/>
    </font>
    <font>
      <b/>
      <sz val="11"/>
      <color theme="0"/>
      <name val="Arial"/>
    </font>
    <font>
      <b/>
      <sz val="11"/>
      <color theme="5"/>
      <name val="Arial"/>
    </font>
    <font>
      <sz val="9"/>
      <color theme="1"/>
      <name val="Arial"/>
    </font>
    <font>
      <b/>
      <sz val="9"/>
      <color theme="5"/>
      <name val="Arial"/>
    </font>
    <font>
      <b/>
      <i/>
      <sz val="9"/>
      <color theme="5"/>
      <name val="Arial"/>
    </font>
    <font>
      <b/>
      <sz val="9"/>
      <color theme="1"/>
      <name val="Arial"/>
    </font>
    <font>
      <b/>
      <sz val="9"/>
      <color rgb="FF2683C6"/>
      <name val="Arial"/>
    </font>
    <font>
      <i/>
      <sz val="9"/>
      <color theme="1"/>
      <name val="Arial"/>
    </font>
    <font>
      <sz val="11"/>
      <color theme="1"/>
      <name val="Arial"/>
    </font>
    <font>
      <b/>
      <sz val="8"/>
      <color theme="0"/>
      <name val="Arial"/>
    </font>
    <font>
      <b/>
      <sz val="14"/>
      <color theme="0"/>
      <name val="Arial"/>
    </font>
    <font>
      <b/>
      <sz val="9"/>
      <color theme="0"/>
      <name val="Arial"/>
    </font>
    <font>
      <b/>
      <sz val="10"/>
      <color theme="5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9"/>
      <color theme="4"/>
      <name val="Arial"/>
    </font>
    <font>
      <sz val="9"/>
      <color theme="0"/>
      <name val="Arial"/>
    </font>
    <font>
      <u/>
      <sz val="10"/>
      <color theme="1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E2F4F"/>
        <bgColor rgb="FF0E2F4F"/>
      </patternFill>
    </fill>
    <fill>
      <patternFill patternType="solid">
        <fgColor rgb="FF2399C4"/>
        <bgColor rgb="FF2399C4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E2F4F"/>
      </left>
      <right/>
      <top style="medium">
        <color rgb="FF0E2F4F"/>
      </top>
      <bottom style="medium">
        <color rgb="FF0E2F4F"/>
      </bottom>
      <diagonal/>
    </border>
    <border>
      <left/>
      <right/>
      <top style="medium">
        <color rgb="FF0E2F4F"/>
      </top>
      <bottom style="medium">
        <color rgb="FF0E2F4F"/>
      </bottom>
      <diagonal/>
    </border>
    <border>
      <left/>
      <right style="thin">
        <color rgb="FFD8D8D8"/>
      </right>
      <top style="medium">
        <color rgb="FF0E2F4F"/>
      </top>
      <bottom style="medium">
        <color rgb="FF0E2F4F"/>
      </bottom>
      <diagonal/>
    </border>
    <border>
      <left style="thin">
        <color rgb="FFD8D8D8"/>
      </left>
      <right style="thin">
        <color rgb="FFD8D8D8"/>
      </right>
      <top style="medium">
        <color rgb="FF0E2F4F"/>
      </top>
      <bottom style="medium">
        <color rgb="FF0E2F4F"/>
      </bottom>
      <diagonal/>
    </border>
    <border>
      <left style="thin">
        <color rgb="FFD8D8D8"/>
      </left>
      <right style="medium">
        <color rgb="FF0E2F4F"/>
      </right>
      <top style="medium">
        <color rgb="FF0E2F4F"/>
      </top>
      <bottom style="medium">
        <color rgb="FF0E2F4F"/>
      </bottom>
      <diagonal/>
    </border>
    <border>
      <left/>
      <right style="thin">
        <color rgb="FFBFBFBF"/>
      </right>
      <top style="thin">
        <color rgb="FF000000"/>
      </top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 style="thin">
        <color rgb="FFBFBFBF"/>
      </right>
      <top style="medium">
        <color rgb="FF0E2F4F"/>
      </top>
      <bottom/>
      <diagonal/>
    </border>
    <border>
      <left/>
      <right style="thin">
        <color rgb="FFBFBFBF"/>
      </right>
      <top/>
      <bottom/>
      <diagonal/>
    </border>
    <border>
      <left style="thin">
        <color rgb="FFD8D8D8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D8D8D8"/>
      </right>
      <top/>
      <bottom style="thin">
        <color rgb="FFBFBFBF"/>
      </bottom>
      <diagonal/>
    </border>
    <border>
      <left/>
      <right style="thin">
        <color rgb="FFD8D8D8"/>
      </right>
      <top/>
      <bottom style="thin">
        <color rgb="FFBFBFBF"/>
      </bottom>
      <diagonal/>
    </border>
    <border>
      <left style="thin">
        <color rgb="FFD8D8D8"/>
      </left>
      <right style="thin">
        <color rgb="FFD8D8D8"/>
      </right>
      <top/>
      <bottom style="thin">
        <color rgb="FFBFBFBF"/>
      </bottom>
      <diagonal/>
    </border>
    <border>
      <left style="thin">
        <color rgb="FFD8D8D8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D8D8D8"/>
      </right>
      <top/>
      <bottom/>
      <diagonal/>
    </border>
    <border>
      <left style="medium">
        <color rgb="FF0E2F4F"/>
      </left>
      <right style="thin">
        <color rgb="FFD8D8D8"/>
      </right>
      <top style="medium">
        <color rgb="FF0E2F4F"/>
      </top>
      <bottom style="medium">
        <color rgb="FF0E2F4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D8D8D8"/>
      </right>
      <top style="medium">
        <color rgb="FF000000"/>
      </top>
      <bottom style="medium">
        <color rgb="FF0E2F4F"/>
      </bottom>
      <diagonal/>
    </border>
    <border>
      <left style="thin">
        <color rgb="FFD8D8D8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rgb="FF000000"/>
      </right>
      <top style="thin">
        <color theme="0"/>
      </top>
      <bottom style="thin">
        <color theme="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rgb="FFBFBFBF"/>
      </right>
      <top style="medium">
        <color rgb="FF0E2F4F"/>
      </top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 style="thin">
        <color rgb="FFD8D8D8"/>
      </right>
      <top style="medium">
        <color rgb="FF0E2F4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0000"/>
      </bottom>
      <diagonal/>
    </border>
    <border>
      <left style="thin">
        <color rgb="FFD8D8D8"/>
      </left>
      <right style="thin">
        <color rgb="FFD8D8D8"/>
      </right>
      <top/>
      <bottom style="thin">
        <color theme="0" tint="-0.249977111117893"/>
      </bottom>
      <diagonal/>
    </border>
    <border>
      <left/>
      <right style="thin">
        <color rgb="FFD8D8D8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163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5" borderId="1" xfId="0" applyFont="1" applyFill="1" applyBorder="1"/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/>
    <xf numFmtId="0" fontId="13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7" fillId="3" borderId="1" xfId="0" applyFont="1" applyFill="1" applyBorder="1" applyAlignment="1">
      <alignment horizontal="right" vertical="center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" fillId="6" borderId="15" xfId="0" applyFont="1" applyFill="1" applyBorder="1"/>
    <xf numFmtId="0" fontId="19" fillId="6" borderId="1" xfId="0" applyFont="1" applyFill="1" applyBorder="1"/>
    <xf numFmtId="0" fontId="20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21" fillId="6" borderId="16" xfId="0" applyFont="1" applyFill="1" applyBorder="1" applyAlignment="1">
      <alignment horizontal="right" vertical="center"/>
    </xf>
    <xf numFmtId="0" fontId="22" fillId="4" borderId="17" xfId="0" applyFont="1" applyFill="1" applyBorder="1" applyAlignment="1">
      <alignment horizontal="left" vertical="center"/>
    </xf>
    <xf numFmtId="0" fontId="17" fillId="4" borderId="18" xfId="0" applyFont="1" applyFill="1" applyBorder="1" applyAlignment="1">
      <alignment horizontal="right" vertical="center"/>
    </xf>
    <xf numFmtId="164" fontId="22" fillId="4" borderId="19" xfId="0" applyNumberFormat="1" applyFont="1" applyFill="1" applyBorder="1" applyAlignment="1">
      <alignment vertical="center"/>
    </xf>
    <xf numFmtId="164" fontId="22" fillId="4" borderId="20" xfId="0" applyNumberFormat="1" applyFont="1" applyFill="1" applyBorder="1" applyAlignment="1">
      <alignment vertical="center"/>
    </xf>
    <xf numFmtId="164" fontId="22" fillId="4" borderId="21" xfId="0" applyNumberFormat="1" applyFont="1" applyFill="1" applyBorder="1" applyAlignment="1">
      <alignment vertical="center"/>
    </xf>
    <xf numFmtId="0" fontId="23" fillId="6" borderId="22" xfId="0" applyFont="1" applyFill="1" applyBorder="1" applyAlignment="1">
      <alignment vertical="center"/>
    </xf>
    <xf numFmtId="0" fontId="24" fillId="6" borderId="23" xfId="0" applyFont="1" applyFill="1" applyBorder="1" applyAlignment="1">
      <alignment horizontal="left"/>
    </xf>
    <xf numFmtId="0" fontId="25" fillId="7" borderId="23" xfId="0" applyFont="1" applyFill="1" applyBorder="1" applyAlignment="1">
      <alignment horizontal="center"/>
    </xf>
    <xf numFmtId="0" fontId="25" fillId="6" borderId="24" xfId="0" applyFont="1" applyFill="1" applyBorder="1" applyAlignment="1">
      <alignment horizontal="center"/>
    </xf>
    <xf numFmtId="165" fontId="25" fillId="6" borderId="23" xfId="0" applyNumberFormat="1" applyFont="1" applyFill="1" applyBorder="1" applyAlignment="1">
      <alignment horizontal="center"/>
    </xf>
    <xf numFmtId="0" fontId="25" fillId="6" borderId="24" xfId="0" applyFont="1" applyFill="1" applyBorder="1"/>
    <xf numFmtId="0" fontId="26" fillId="2" borderId="23" xfId="0" applyFont="1" applyFill="1" applyBorder="1" applyAlignment="1">
      <alignment horizontal="center"/>
    </xf>
    <xf numFmtId="164" fontId="24" fillId="6" borderId="24" xfId="0" applyNumberFormat="1" applyFont="1" applyFill="1" applyBorder="1"/>
    <xf numFmtId="164" fontId="24" fillId="7" borderId="24" xfId="0" applyNumberFormat="1" applyFont="1" applyFill="1" applyBorder="1"/>
    <xf numFmtId="166" fontId="27" fillId="6" borderId="25" xfId="0" applyNumberFormat="1" applyFont="1" applyFill="1" applyBorder="1"/>
    <xf numFmtId="0" fontId="23" fillId="6" borderId="26" xfId="0" applyFont="1" applyFill="1" applyBorder="1" applyAlignment="1">
      <alignment vertical="center"/>
    </xf>
    <xf numFmtId="0" fontId="28" fillId="7" borderId="23" xfId="0" applyFont="1" applyFill="1" applyBorder="1" applyAlignment="1">
      <alignment horizontal="center"/>
    </xf>
    <xf numFmtId="166" fontId="27" fillId="6" borderId="27" xfId="0" applyNumberFormat="1" applyFont="1" applyFill="1" applyBorder="1"/>
    <xf numFmtId="0" fontId="29" fillId="6" borderId="23" xfId="0" applyFont="1" applyFill="1" applyBorder="1" applyAlignment="1">
      <alignment horizontal="left"/>
    </xf>
    <xf numFmtId="0" fontId="29" fillId="6" borderId="28" xfId="0" applyFont="1" applyFill="1" applyBorder="1" applyAlignment="1">
      <alignment horizontal="left"/>
    </xf>
    <xf numFmtId="0" fontId="25" fillId="7" borderId="29" xfId="0" applyFont="1" applyFill="1" applyBorder="1" applyAlignment="1">
      <alignment horizontal="center"/>
    </xf>
    <xf numFmtId="0" fontId="25" fillId="6" borderId="30" xfId="0" applyFont="1" applyFill="1" applyBorder="1" applyAlignment="1">
      <alignment horizontal="center"/>
    </xf>
    <xf numFmtId="165" fontId="25" fillId="6" borderId="29" xfId="0" applyNumberFormat="1" applyFont="1" applyFill="1" applyBorder="1" applyAlignment="1">
      <alignment horizontal="center"/>
    </xf>
    <xf numFmtId="0" fontId="25" fillId="6" borderId="30" xfId="0" applyFont="1" applyFill="1" applyBorder="1"/>
    <xf numFmtId="0" fontId="26" fillId="2" borderId="29" xfId="0" applyFont="1" applyFill="1" applyBorder="1" applyAlignment="1">
      <alignment horizontal="center"/>
    </xf>
    <xf numFmtId="164" fontId="24" fillId="6" borderId="30" xfId="0" applyNumberFormat="1" applyFont="1" applyFill="1" applyBorder="1"/>
    <xf numFmtId="164" fontId="24" fillId="7" borderId="30" xfId="0" applyNumberFormat="1" applyFont="1" applyFill="1" applyBorder="1"/>
    <xf numFmtId="166" fontId="27" fillId="6" borderId="31" xfId="0" applyNumberFormat="1" applyFont="1" applyFill="1" applyBorder="1"/>
    <xf numFmtId="0" fontId="23" fillId="6" borderId="1" xfId="0" applyFont="1" applyFill="1" applyBorder="1" applyAlignment="1">
      <alignment vertical="center"/>
    </xf>
    <xf numFmtId="0" fontId="29" fillId="6" borderId="32" xfId="0" applyFont="1" applyFill="1" applyBorder="1" applyAlignment="1">
      <alignment horizontal="left"/>
    </xf>
    <xf numFmtId="0" fontId="29" fillId="6" borderId="29" xfId="0" applyFont="1" applyFill="1" applyBorder="1" applyAlignment="1">
      <alignment horizontal="left"/>
    </xf>
    <xf numFmtId="0" fontId="22" fillId="4" borderId="33" xfId="0" applyFont="1" applyFill="1" applyBorder="1" applyAlignment="1">
      <alignment horizontal="left" vertical="center"/>
    </xf>
    <xf numFmtId="166" fontId="27" fillId="6" borderId="30" xfId="0" applyNumberFormat="1" applyFont="1" applyFill="1" applyBorder="1"/>
    <xf numFmtId="0" fontId="30" fillId="6" borderId="1" xfId="0" applyFont="1" applyFill="1" applyBorder="1" applyAlignment="1">
      <alignment vertical="center"/>
    </xf>
    <xf numFmtId="0" fontId="18" fillId="3" borderId="37" xfId="0" applyFont="1" applyFill="1" applyBorder="1" applyAlignment="1">
      <alignment horizontal="right" vertical="center"/>
    </xf>
    <xf numFmtId="0" fontId="18" fillId="3" borderId="38" xfId="0" applyFont="1" applyFill="1" applyBorder="1" applyAlignment="1">
      <alignment horizontal="right" vertical="center"/>
    </xf>
    <xf numFmtId="167" fontId="18" fillId="3" borderId="42" xfId="0" applyNumberFormat="1" applyFont="1" applyFill="1" applyBorder="1" applyAlignment="1">
      <alignment horizontal="right" vertical="center"/>
    </xf>
    <xf numFmtId="168" fontId="18" fillId="3" borderId="42" xfId="0" applyNumberFormat="1" applyFont="1" applyFill="1" applyBorder="1" applyAlignment="1">
      <alignment horizontal="right" vertical="center"/>
    </xf>
    <xf numFmtId="164" fontId="18" fillId="3" borderId="43" xfId="0" applyNumberFormat="1" applyFont="1" applyFill="1" applyBorder="1" applyAlignment="1">
      <alignment vertical="center"/>
    </xf>
    <xf numFmtId="168" fontId="18" fillId="3" borderId="44" xfId="0" applyNumberFormat="1" applyFont="1" applyFill="1" applyBorder="1" applyAlignment="1">
      <alignment horizontal="center" vertical="center"/>
    </xf>
    <xf numFmtId="9" fontId="17" fillId="4" borderId="47" xfId="0" applyNumberFormat="1" applyFont="1" applyFill="1" applyBorder="1" applyAlignment="1">
      <alignment horizontal="center" vertical="center"/>
    </xf>
    <xf numFmtId="167" fontId="18" fillId="3" borderId="1" xfId="0" applyNumberFormat="1" applyFont="1" applyFill="1" applyBorder="1" applyAlignment="1">
      <alignment horizontal="right" vertical="center"/>
    </xf>
    <xf numFmtId="168" fontId="18" fillId="3" borderId="1" xfId="0" applyNumberFormat="1" applyFont="1" applyFill="1" applyBorder="1" applyAlignment="1">
      <alignment horizontal="right" vertical="center"/>
    </xf>
    <xf numFmtId="164" fontId="18" fillId="3" borderId="50" xfId="0" applyNumberFormat="1" applyFont="1" applyFill="1" applyBorder="1" applyAlignment="1">
      <alignment vertical="center"/>
    </xf>
    <xf numFmtId="0" fontId="22" fillId="4" borderId="37" xfId="0" applyFont="1" applyFill="1" applyBorder="1" applyAlignment="1">
      <alignment horizontal="left" vertical="center"/>
    </xf>
    <xf numFmtId="0" fontId="17" fillId="4" borderId="37" xfId="0" applyFont="1" applyFill="1" applyBorder="1" applyAlignment="1">
      <alignment horizontal="right" vertical="center"/>
    </xf>
    <xf numFmtId="164" fontId="22" fillId="4" borderId="37" xfId="0" applyNumberFormat="1" applyFont="1" applyFill="1" applyBorder="1" applyAlignment="1">
      <alignment vertical="center"/>
    </xf>
    <xf numFmtId="164" fontId="22" fillId="4" borderId="38" xfId="0" applyNumberFormat="1" applyFont="1" applyFill="1" applyBorder="1" applyAlignment="1">
      <alignment vertical="center"/>
    </xf>
    <xf numFmtId="0" fontId="22" fillId="4" borderId="54" xfId="0" applyFont="1" applyFill="1" applyBorder="1" applyAlignment="1">
      <alignment horizontal="left" vertical="center"/>
    </xf>
    <xf numFmtId="0" fontId="17" fillId="4" borderId="54" xfId="0" applyFont="1" applyFill="1" applyBorder="1" applyAlignment="1">
      <alignment horizontal="right" vertical="center"/>
    </xf>
    <xf numFmtId="164" fontId="22" fillId="4" borderId="54" xfId="0" applyNumberFormat="1" applyFont="1" applyFill="1" applyBorder="1" applyAlignment="1">
      <alignment vertical="center"/>
    </xf>
    <xf numFmtId="164" fontId="22" fillId="4" borderId="55" xfId="0" applyNumberFormat="1" applyFont="1" applyFill="1" applyBorder="1" applyAlignment="1">
      <alignment vertical="center"/>
    </xf>
    <xf numFmtId="168" fontId="22" fillId="4" borderId="42" xfId="0" applyNumberFormat="1" applyFont="1" applyFill="1" applyBorder="1" applyAlignment="1">
      <alignment horizontal="left" vertical="center"/>
    </xf>
    <xf numFmtId="0" fontId="17" fillId="4" borderId="42" xfId="0" applyFont="1" applyFill="1" applyBorder="1" applyAlignment="1">
      <alignment horizontal="right" vertical="center"/>
    </xf>
    <xf numFmtId="164" fontId="22" fillId="4" borderId="42" xfId="0" applyNumberFormat="1" applyFont="1" applyFill="1" applyBorder="1" applyAlignment="1">
      <alignment vertical="center"/>
    </xf>
    <xf numFmtId="164" fontId="22" fillId="4" borderId="43" xfId="0" applyNumberFormat="1" applyFont="1" applyFill="1" applyBorder="1" applyAlignment="1">
      <alignment vertical="center"/>
    </xf>
    <xf numFmtId="0" fontId="19" fillId="6" borderId="1" xfId="0" applyFont="1" applyFill="1" applyBorder="1" applyAlignment="1">
      <alignment horizontal="right"/>
    </xf>
    <xf numFmtId="164" fontId="19" fillId="6" borderId="1" xfId="0" applyNumberFormat="1" applyFont="1" applyFill="1" applyBorder="1"/>
    <xf numFmtId="0" fontId="17" fillId="4" borderId="19" xfId="0" applyFont="1" applyFill="1" applyBorder="1" applyAlignment="1">
      <alignment horizontal="right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166" fontId="17" fillId="4" borderId="19" xfId="0" applyNumberFormat="1" applyFont="1" applyFill="1" applyBorder="1" applyAlignment="1">
      <alignment horizontal="right" vertical="center"/>
    </xf>
    <xf numFmtId="164" fontId="33" fillId="4" borderId="21" xfId="0" applyNumberFormat="1" applyFont="1" applyFill="1" applyBorder="1" applyAlignment="1">
      <alignment vertical="center"/>
    </xf>
    <xf numFmtId="0" fontId="30" fillId="6" borderId="59" xfId="0" applyFont="1" applyFill="1" applyBorder="1" applyAlignment="1">
      <alignment vertical="center"/>
    </xf>
    <xf numFmtId="165" fontId="25" fillId="7" borderId="23" xfId="0" applyNumberFormat="1" applyFont="1" applyFill="1" applyBorder="1" applyAlignment="1">
      <alignment horizontal="center"/>
    </xf>
    <xf numFmtId="166" fontId="24" fillId="6" borderId="1" xfId="0" applyNumberFormat="1" applyFont="1" applyFill="1" applyBorder="1"/>
    <xf numFmtId="0" fontId="30" fillId="6" borderId="26" xfId="0" applyFont="1" applyFill="1" applyBorder="1" applyAlignment="1">
      <alignment vertical="center"/>
    </xf>
    <xf numFmtId="0" fontId="25" fillId="7" borderId="28" xfId="0" applyFont="1" applyFill="1" applyBorder="1" applyAlignment="1">
      <alignment horizontal="center"/>
    </xf>
    <xf numFmtId="165" fontId="25" fillId="7" borderId="29" xfId="0" applyNumberFormat="1" applyFont="1" applyFill="1" applyBorder="1" applyAlignment="1">
      <alignment horizontal="center"/>
    </xf>
    <xf numFmtId="166" fontId="24" fillId="6" borderId="60" xfId="0" applyNumberFormat="1" applyFont="1" applyFill="1" applyBorder="1"/>
    <xf numFmtId="0" fontId="23" fillId="0" borderId="0" xfId="0" applyFont="1" applyAlignment="1">
      <alignment vertical="center"/>
    </xf>
    <xf numFmtId="0" fontId="34" fillId="6" borderId="1" xfId="0" applyFont="1" applyFill="1" applyBorder="1" applyAlignment="1">
      <alignment horizontal="center"/>
    </xf>
    <xf numFmtId="0" fontId="25" fillId="6" borderId="1" xfId="0" applyFont="1" applyFill="1" applyBorder="1"/>
    <xf numFmtId="166" fontId="25" fillId="6" borderId="1" xfId="0" applyNumberFormat="1" applyFont="1" applyFill="1" applyBorder="1"/>
    <xf numFmtId="0" fontId="34" fillId="6" borderId="1" xfId="0" applyFont="1" applyFill="1" applyBorder="1"/>
    <xf numFmtId="0" fontId="25" fillId="7" borderId="61" xfId="0" applyFont="1" applyFill="1" applyBorder="1" applyAlignment="1">
      <alignment horizontal="center"/>
    </xf>
    <xf numFmtId="166" fontId="24" fillId="6" borderId="29" xfId="0" applyNumberFormat="1" applyFont="1" applyFill="1" applyBorder="1"/>
    <xf numFmtId="0" fontId="35" fillId="3" borderId="37" xfId="0" applyFont="1" applyFill="1" applyBorder="1" applyAlignment="1">
      <alignment horizontal="right"/>
    </xf>
    <xf numFmtId="168" fontId="18" fillId="3" borderId="37" xfId="0" applyNumberFormat="1" applyFont="1" applyFill="1" applyBorder="1" applyAlignment="1">
      <alignment horizontal="center" vertical="center"/>
    </xf>
    <xf numFmtId="168" fontId="33" fillId="3" borderId="38" xfId="0" applyNumberFormat="1" applyFont="1" applyFill="1" applyBorder="1" applyAlignment="1">
      <alignment horizontal="center" vertical="center"/>
    </xf>
    <xf numFmtId="0" fontId="36" fillId="3" borderId="42" xfId="0" applyFont="1" applyFill="1" applyBorder="1" applyAlignment="1">
      <alignment vertical="center"/>
    </xf>
    <xf numFmtId="167" fontId="18" fillId="3" borderId="62" xfId="0" applyNumberFormat="1" applyFont="1" applyFill="1" applyBorder="1" applyAlignment="1">
      <alignment horizontal="right" vertical="center"/>
    </xf>
    <xf numFmtId="164" fontId="33" fillId="3" borderId="43" xfId="0" applyNumberFormat="1" applyFont="1" applyFill="1" applyBorder="1" applyAlignment="1">
      <alignment horizontal="right" vertical="center"/>
    </xf>
    <xf numFmtId="0" fontId="37" fillId="2" borderId="1" xfId="0" applyFont="1" applyFill="1" applyBorder="1" applyAlignment="1">
      <alignment vertical="center"/>
    </xf>
    <xf numFmtId="0" fontId="37" fillId="6" borderId="1" xfId="0" applyFont="1" applyFill="1" applyBorder="1" applyAlignment="1">
      <alignment horizontal="center" vertical="center"/>
    </xf>
    <xf numFmtId="0" fontId="24" fillId="6" borderId="1" xfId="0" applyFont="1" applyFill="1" applyBorder="1"/>
    <xf numFmtId="0" fontId="33" fillId="6" borderId="1" xfId="0" applyFont="1" applyFill="1" applyBorder="1" applyAlignment="1">
      <alignment horizontal="center" vertical="center"/>
    </xf>
    <xf numFmtId="0" fontId="33" fillId="6" borderId="1" xfId="0" applyFont="1" applyFill="1" applyBorder="1"/>
    <xf numFmtId="0" fontId="27" fillId="6" borderId="1" xfId="0" applyFont="1" applyFill="1" applyBorder="1"/>
    <xf numFmtId="169" fontId="27" fillId="6" borderId="1" xfId="0" applyNumberFormat="1" applyFont="1" applyFill="1" applyBorder="1"/>
    <xf numFmtId="0" fontId="38" fillId="6" borderId="1" xfId="0" applyFont="1" applyFill="1" applyBorder="1"/>
    <xf numFmtId="169" fontId="24" fillId="6" borderId="1" xfId="0" applyNumberFormat="1" applyFont="1" applyFill="1" applyBorder="1"/>
    <xf numFmtId="0" fontId="38" fillId="6" borderId="1" xfId="0" applyFont="1" applyFill="1" applyBorder="1" applyAlignment="1">
      <alignment vertical="center"/>
    </xf>
    <xf numFmtId="0" fontId="24" fillId="6" borderId="1" xfId="0" applyFont="1" applyFill="1" applyBorder="1" applyAlignment="1">
      <alignment vertical="center"/>
    </xf>
    <xf numFmtId="0" fontId="38" fillId="0" borderId="0" xfId="0" applyFont="1"/>
    <xf numFmtId="0" fontId="24" fillId="0" borderId="0" xfId="0" applyFont="1"/>
    <xf numFmtId="0" fontId="25" fillId="6" borderId="63" xfId="0" applyFont="1" applyFill="1" applyBorder="1" applyAlignment="1">
      <alignment horizontal="center"/>
    </xf>
    <xf numFmtId="165" fontId="25" fillId="6" borderId="64" xfId="0" applyNumberFormat="1" applyFont="1" applyFill="1" applyBorder="1" applyAlignment="1">
      <alignment horizontal="center"/>
    </xf>
    <xf numFmtId="0" fontId="1" fillId="6" borderId="1" xfId="0" quotePrefix="1" applyFont="1" applyFill="1" applyBorder="1"/>
    <xf numFmtId="0" fontId="7" fillId="2" borderId="5" xfId="0" applyFont="1" applyFill="1" applyBorder="1" applyAlignment="1">
      <alignment horizontal="center" vertical="center"/>
    </xf>
    <xf numFmtId="0" fontId="3" fillId="0" borderId="7" xfId="0" applyFont="1" applyBorder="1"/>
    <xf numFmtId="0" fontId="11" fillId="2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5" fillId="2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2" fillId="3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4" fillId="2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32" fillId="3" borderId="34" xfId="0" applyFont="1" applyFill="1" applyBorder="1" applyAlignment="1">
      <alignment horizontal="center" vertical="center"/>
    </xf>
    <xf numFmtId="0" fontId="3" fillId="0" borderId="35" xfId="0" applyFont="1" applyBorder="1"/>
    <xf numFmtId="0" fontId="3" fillId="0" borderId="36" xfId="0" applyFont="1" applyBorder="1"/>
    <xf numFmtId="0" fontId="3" fillId="0" borderId="51" xfId="0" applyFont="1" applyBorder="1"/>
    <xf numFmtId="0" fontId="32" fillId="4" borderId="52" xfId="0" applyFont="1" applyFill="1" applyBorder="1" applyAlignment="1">
      <alignment horizontal="center" vertical="center"/>
    </xf>
    <xf numFmtId="0" fontId="3" fillId="0" borderId="53" xfId="0" applyFont="1" applyBorder="1"/>
    <xf numFmtId="0" fontId="3" fillId="0" borderId="56" xfId="0" applyFont="1" applyBorder="1"/>
    <xf numFmtId="0" fontId="14" fillId="2" borderId="5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168" fontId="22" fillId="3" borderId="45" xfId="0" applyNumberFormat="1" applyFont="1" applyFill="1" applyBorder="1" applyAlignment="1">
      <alignment horizontal="center" vertical="center" wrapText="1"/>
    </xf>
    <xf numFmtId="0" fontId="3" fillId="0" borderId="46" xfId="0" applyFont="1" applyBorder="1"/>
    <xf numFmtId="0" fontId="31" fillId="4" borderId="48" xfId="0" applyFont="1" applyFill="1" applyBorder="1" applyAlignment="1">
      <alignment horizontal="center" vertical="center" wrapText="1"/>
    </xf>
    <xf numFmtId="0" fontId="3" fillId="0" borderId="49" xfId="0" applyFont="1" applyBorder="1"/>
    <xf numFmtId="0" fontId="18" fillId="3" borderId="57" xfId="0" applyFont="1" applyFill="1" applyBorder="1" applyAlignment="1">
      <alignment horizontal="center" vertical="center" wrapText="1"/>
    </xf>
    <xf numFmtId="0" fontId="3" fillId="0" borderId="58" xfId="0" applyFont="1" applyBorder="1"/>
    <xf numFmtId="0" fontId="18" fillId="3" borderId="5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/>
    </xf>
    <xf numFmtId="0" fontId="39" fillId="6" borderId="1" xfId="1" quotePrefix="1" applyFill="1" applyBorder="1"/>
  </cellXfs>
  <cellStyles count="2">
    <cellStyle name="Hyperlink" xfId="1" builtinId="8"/>
    <cellStyle name="Normal" xfId="0" builtinId="0"/>
  </cellStyles>
  <dxfs count="26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Estimated</cx:v>
        </cx:txData>
      </cx:tx>
      <cx:txPr>
        <a:bodyPr lIns="0" tIns="0" rIns="0" bIns="0"/>
        <a:lstStyle/>
        <a:p>
          <a:pPr lvl="0">
            <a:defRPr b="0">
              <a:solidFill>
                <a:srgbClr val="757575"/>
              </a:solidFill>
              <a:latin typeface="+mn-lt"/>
            </a:defRPr>
          </a:pPr>
          <a:r>
            <a:rPr b="0">
              <a:solidFill>
                <a:srgbClr val="757575"/>
              </a:solidFill>
              <a:latin typeface="+mn-lt"/>
            </a:rPr>
            <a:t>Estimated</a:t>
          </a:r>
        </a:p>
      </cx:txPr>
    </cx:title>
    <cx:plotArea>
      <cx:plotAreaRegion>
        <cx:series layoutId="waterfall" uniqueId="{F585DCD3-0605-45D6-9718-AB0F662EBD25}">
          <cx:dataLabels>
            <cx:visibility seriesName="0" categoryName="0" value="1"/>
          </cx:dataLabels>
          <cx:dataId val="0"/>
          <cx:layoutPr>
            <cx:visibility connectorLines="1"/>
            <cx:subtotals/>
          </cx:layoutPr>
        </cx:series>
      </cx:plotAreaRegion>
      <cx:axis id="0">
        <cx:catScaling/>
        <cx:title>
          <cx:txPr>
            <a:bodyPr lIns="0" tIns="0" rIns="0" bIns="0"/>
            <a:lstStyle/>
            <a:p>
              <a:pPr lvl="0">
                <a:defRPr b="0">
                  <a:solidFill>
                    <a:srgbClr val="000000"/>
                  </a:solidFill>
                  <a:latin typeface="+mn-lt"/>
                </a:defRPr>
              </a:pPr>
              <a:endParaRPr/>
            </a:p>
          </cx:txPr>
        </cx:title>
        <cx:tickLabels/>
      </cx:axis>
      <cx:axis id="1">
        <cx:valScaling/>
        <cx:title>
          <cx:txPr>
            <a:bodyPr lIns="0" tIns="0" rIns="0" bIns="0"/>
            <a:lstStyle/>
            <a:p>
              <a:pPr lvl="0">
                <a:defRPr b="0">
                  <a:solidFill>
                    <a:srgbClr val="000000"/>
                  </a:solidFill>
                  <a:latin typeface="+mn-lt"/>
                </a:defRPr>
              </a:pPr>
              <a:endParaRPr/>
            </a:p>
          </cx:txPr>
        </cx:title>
        <cx:majorGridlines>
          <cx:spPr>
            <a:ln>
              <a:solidFill>
                <a:srgbClr val="B7B7B7"/>
              </a:solidFill>
            </a:ln>
          </cx:spPr>
        </cx:majorGridlines>
        <cx:minorGridlines>
          <cx:spPr>
            <a:ln>
              <a:solidFill>
                <a:srgbClr val="CCCCCC">
                  <a:alpha val="0"/>
                </a:srgbClr>
              </a:solidFill>
            </a:ln>
          </cx:spPr>
        </cx:minorGridlines>
        <cx:tickLabels/>
      </cx:axis>
    </cx:plotArea>
  </cx:chart>
  <cx:spPr>
    <a:solidFill>
      <a:srgbClr val="FFFFFF"/>
    </a:solidFill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Actual</cx:v>
        </cx:txData>
      </cx:tx>
      <cx:txPr>
        <a:bodyPr lIns="0" tIns="0" rIns="0" bIns="0"/>
        <a:lstStyle/>
        <a:p>
          <a:pPr lvl="0">
            <a:defRPr b="0">
              <a:solidFill>
                <a:srgbClr val="757575"/>
              </a:solidFill>
              <a:latin typeface="+mn-lt"/>
            </a:defRPr>
          </a:pPr>
          <a:r>
            <a:rPr b="0">
              <a:solidFill>
                <a:srgbClr val="757575"/>
              </a:solidFill>
              <a:latin typeface="+mn-lt"/>
            </a:rPr>
            <a:t>Actual</a:t>
          </a:r>
        </a:p>
      </cx:txPr>
    </cx:title>
    <cx:plotArea>
      <cx:plotAreaRegion>
        <cx:series layoutId="waterfall" uniqueId="{8D3A06DB-CCA8-4483-870A-CE50B4FA64D3}">
          <cx:dataLabels>
            <cx:visibility seriesName="0" categoryName="0" value="1"/>
          </cx:dataLabels>
          <cx:dataId val="0"/>
          <cx:layoutPr>
            <cx:visibility connectorLines="1"/>
            <cx:subtotals/>
          </cx:layoutPr>
        </cx:series>
      </cx:plotAreaRegion>
      <cx:axis id="0">
        <cx:catScaling/>
        <cx:title>
          <cx:txPr>
            <a:bodyPr lIns="0" tIns="0" rIns="0" bIns="0"/>
            <a:lstStyle/>
            <a:p>
              <a:pPr lvl="0">
                <a:defRPr b="0">
                  <a:solidFill>
                    <a:srgbClr val="000000"/>
                  </a:solidFill>
                  <a:latin typeface="+mn-lt"/>
                </a:defRPr>
              </a:pPr>
              <a:endParaRPr/>
            </a:p>
          </cx:txPr>
        </cx:title>
        <cx:tickLabels/>
      </cx:axis>
      <cx:axis id="1">
        <cx:valScaling/>
        <cx:title>
          <cx:txPr>
            <a:bodyPr lIns="0" tIns="0" rIns="0" bIns="0"/>
            <a:lstStyle/>
            <a:p>
              <a:pPr lvl="0">
                <a:defRPr b="0">
                  <a:solidFill>
                    <a:srgbClr val="000000"/>
                  </a:solidFill>
                  <a:latin typeface="+mn-lt"/>
                </a:defRPr>
              </a:pPr>
              <a:endParaRPr/>
            </a:p>
          </cx:txPr>
        </cx:title>
        <cx:majorGridlines>
          <cx:spPr>
            <a:ln>
              <a:solidFill>
                <a:srgbClr val="B7B7B7"/>
              </a:solidFill>
            </a:ln>
          </cx:spPr>
        </cx:majorGridlines>
        <cx:minorGridlines>
          <cx:spPr>
            <a:ln>
              <a:solidFill>
                <a:srgbClr val="CCCCCC">
                  <a:alpha val="0"/>
                </a:srgbClr>
              </a:solidFill>
            </a:ln>
          </cx:spPr>
        </cx:minorGridlines>
        <cx:tickLabels/>
      </cx:axis>
    </cx:plotArea>
  </cx:chart>
  <cx:spPr>
    <a:solidFill>
      <a:srgbClr val="FFFFFF"/>
    </a:solidFill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rgbClr val="4285F4"/>
  <a:srgbClr val="DB4437"/>
  <a:srgbClr val="BDBDBD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rgbClr val="4285F4"/>
  <a:srgbClr val="DB4437"/>
  <a:srgbClr val="BDBDBD"/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/>
  </cs:axisTitle>
  <cs:categoryAxis>
    <cs:lnRef idx="0"/>
    <cs:fillRef idx="0"/>
    <cs:effectRef idx="0"/>
    <cs:fontRef idx="minor"/>
  </cs:categoryAxis>
  <cs:chartArea>
    <cs:lnRef idx="0"/>
    <cs:fillRef idx="0"/>
    <cs:effectRef idx="0"/>
    <cs:fontRef idx="minor"/>
    <cs:spPr>
      <a:solidFill>
        <a:srgbClr val="FFFFFF"/>
      </a:solidFill>
      <a:ln w="9525" cap="flat" cmpd="sng" algn="ctr">
        <a:solidFill>
          <a:srgbClr val="000000"/>
        </a:solidFill>
      </a:ln>
    </cs:spPr>
  </cs:chartArea>
  <cs:dataLabel>
    <cs:lnRef idx="0"/>
    <cs:fillRef idx="0"/>
    <cs:effectRef idx="0"/>
    <cs:fontRef idx="minor"/>
  </cs:dataLabel>
  <cs:dataLabelCallout>
    <cs:lnRef idx="0"/>
    <cs:fillRef idx="0"/>
    <cs:effectRef idx="0"/>
    <cs:fontRef idx="minor"/>
  </cs:dataLabelCallout>
  <cs:dataPoint>
    <cs:lnRef idx="0"/>
    <cs:fillRef idx="0">
      <cs:styleClr val="isAuto"/>
    </cs:fillRef>
    <cs:effectRef idx="0"/>
    <cs:fontRef idx="minor"/>
    <cs:spPr>
      <a:solidFill>
        <a:schemeClr val="phClr"/>
      </a:solidFill>
    </cs:spPr>
  </cs:dataPoint>
  <cs:dataPoint3D>
    <cs:lnRef idx="0"/>
    <cs:fillRef idx="0"/>
    <cs:effectRef idx="0"/>
    <cs:fontRef idx="minor"/>
  </cs:dataPoint3D>
  <cs:dataPointLine>
    <cs:lnRef idx="0"/>
    <cs:fillRef idx="0"/>
    <cs:effectRef idx="0"/>
    <cs:fontRef idx="minor"/>
  </cs:dataPointLine>
  <cs:dataPointMarker>
    <cs:lnRef idx="0"/>
    <cs:fillRef idx="0"/>
    <cs:effectRef idx="0"/>
    <cs:fontRef idx="minor"/>
  </cs:dataPointMarker>
  <cs:dataPointWireframe>
    <cs:lnRef idx="0"/>
    <cs:fillRef idx="0"/>
    <cs:effectRef idx="0"/>
    <cs:fontRef idx="minor"/>
  </cs:dataPointWireframe>
  <cs:dataTable>
    <cs:lnRef idx="0"/>
    <cs:fillRef idx="0"/>
    <cs:effectRef idx="0"/>
    <cs:fontRef idx="minor"/>
  </cs:dataTable>
  <cs:downBar>
    <cs:lnRef idx="0"/>
    <cs:fillRef idx="0"/>
    <cs:effectRef idx="0"/>
    <cs:fontRef idx="minor"/>
  </cs:downBar>
  <cs:dropLine>
    <cs:lnRef idx="0"/>
    <cs:fillRef idx="0"/>
    <cs:effectRef idx="0"/>
    <cs:fontRef idx="minor"/>
  </cs:dropLine>
  <cs:errorBar>
    <cs:lnRef idx="0"/>
    <cs:fillRef idx="0"/>
    <cs:effectRef idx="0"/>
    <cs:fontRef idx="minor"/>
  </cs:errorBar>
  <cs:floor>
    <cs:lnRef idx="0"/>
    <cs:fillRef idx="0"/>
    <cs:effectRef idx="0"/>
    <cs:fontRef idx="minor"/>
  </cs:floor>
  <cs:gridlineMajor>
    <cs:lnRef idx="0"/>
    <cs:fillRef idx="0"/>
    <cs:effectRef idx="0"/>
    <cs:fontRef idx="minor"/>
  </cs:gridlineMajor>
  <cs:gridlineMinor>
    <cs:lnRef idx="0"/>
    <cs:fillRef idx="0"/>
    <cs:effectRef idx="0"/>
    <cs:fontRef idx="minor"/>
  </cs:gridlineMinor>
  <cs:hiLoLine>
    <cs:lnRef idx="0"/>
    <cs:fillRef idx="0"/>
    <cs:effectRef idx="0"/>
    <cs:fontRef idx="minor"/>
  </cs:hiLoLine>
  <cs:leaderLine>
    <cs:lnRef idx="0"/>
    <cs:fillRef idx="0"/>
    <cs:effectRef idx="0"/>
    <cs:fontRef idx="minor"/>
  </cs:leaderLine>
  <cs:legend>
    <cs:lnRef idx="0"/>
    <cs:fillRef idx="0"/>
    <cs:effectRef idx="0"/>
    <cs:fontRef idx="minor"/>
  </cs:legend>
  <cs:plotArea>
    <cs:lnRef idx="0"/>
    <cs:fillRef idx="0"/>
    <cs:effectRef idx="0"/>
    <cs:fontRef idx="minor"/>
  </cs:plotArea>
  <cs:plotArea3D>
    <cs:lnRef idx="0"/>
    <cs:fillRef idx="0"/>
    <cs:effectRef idx="0"/>
    <cs:fontRef idx="minor"/>
  </cs:plotArea3D>
  <cs:seriesAxis>
    <cs:lnRef idx="0"/>
    <cs:fillRef idx="0"/>
    <cs:effectRef idx="0"/>
    <cs:fontRef idx="minor"/>
  </cs:seriesAxis>
  <cs:seriesLine>
    <cs:lnRef idx="0"/>
    <cs:fillRef idx="0"/>
    <cs:effectRef idx="0"/>
    <cs:fontRef idx="minor"/>
  </cs:seriesLine>
  <cs:title>
    <cs:lnRef idx="0"/>
    <cs:fillRef idx="0"/>
    <cs:effectRef idx="0"/>
    <cs:fontRef idx="minor"/>
  </cs:title>
  <cs:trendline>
    <cs:lnRef idx="0"/>
    <cs:fillRef idx="0"/>
    <cs:effectRef idx="0"/>
    <cs:fontRef idx="minor"/>
  </cs:trendline>
  <cs:trendlineLabel>
    <cs:lnRef idx="0"/>
    <cs:fillRef idx="0"/>
    <cs:effectRef idx="0"/>
    <cs:fontRef idx="minor"/>
  </cs:trendlineLabel>
  <cs:upBar>
    <cs:lnRef idx="0"/>
    <cs:fillRef idx="0"/>
    <cs:effectRef idx="0"/>
    <cs:fontRef idx="minor"/>
  </cs:upBar>
  <cs:valueAxis>
    <cs:lnRef idx="0"/>
    <cs:fillRef idx="0"/>
    <cs:effectRef idx="0"/>
    <cs:fontRef idx="minor"/>
  </cs:valueAxis>
  <cs:wall>
    <cs:lnRef idx="0"/>
    <cs:fillRef idx="0"/>
    <cs:effectRef idx="0"/>
    <cs:fontRef idx="minor"/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/>
  </cs:axisTitle>
  <cs:categoryAxis>
    <cs:lnRef idx="0"/>
    <cs:fillRef idx="0"/>
    <cs:effectRef idx="0"/>
    <cs:fontRef idx="minor"/>
  </cs:categoryAxis>
  <cs:chartArea>
    <cs:lnRef idx="0"/>
    <cs:fillRef idx="0"/>
    <cs:effectRef idx="0"/>
    <cs:fontRef idx="minor"/>
    <cs:spPr>
      <a:solidFill>
        <a:srgbClr val="FFFFFF"/>
      </a:solidFill>
      <a:ln w="9525" cap="flat" cmpd="sng" algn="ctr">
        <a:solidFill>
          <a:srgbClr val="000000"/>
        </a:solidFill>
      </a:ln>
    </cs:spPr>
  </cs:chartArea>
  <cs:dataLabel>
    <cs:lnRef idx="0"/>
    <cs:fillRef idx="0"/>
    <cs:effectRef idx="0"/>
    <cs:fontRef idx="minor"/>
  </cs:dataLabel>
  <cs:dataLabelCallout>
    <cs:lnRef idx="0"/>
    <cs:fillRef idx="0"/>
    <cs:effectRef idx="0"/>
    <cs:fontRef idx="minor"/>
  </cs:dataLabelCallout>
  <cs:dataPoint>
    <cs:lnRef idx="0"/>
    <cs:fillRef idx="0">
      <cs:styleClr val="isAuto"/>
    </cs:fillRef>
    <cs:effectRef idx="0"/>
    <cs:fontRef idx="minor"/>
    <cs:spPr>
      <a:solidFill>
        <a:schemeClr val="phClr"/>
      </a:solidFill>
    </cs:spPr>
  </cs:dataPoint>
  <cs:dataPoint3D>
    <cs:lnRef idx="0"/>
    <cs:fillRef idx="0"/>
    <cs:effectRef idx="0"/>
    <cs:fontRef idx="minor"/>
  </cs:dataPoint3D>
  <cs:dataPointLine>
    <cs:lnRef idx="0"/>
    <cs:fillRef idx="0"/>
    <cs:effectRef idx="0"/>
    <cs:fontRef idx="minor"/>
  </cs:dataPointLine>
  <cs:dataPointMarker>
    <cs:lnRef idx="0"/>
    <cs:fillRef idx="0"/>
    <cs:effectRef idx="0"/>
    <cs:fontRef idx="minor"/>
  </cs:dataPointMarker>
  <cs:dataPointWireframe>
    <cs:lnRef idx="0"/>
    <cs:fillRef idx="0"/>
    <cs:effectRef idx="0"/>
    <cs:fontRef idx="minor"/>
  </cs:dataPointWireframe>
  <cs:dataTable>
    <cs:lnRef idx="0"/>
    <cs:fillRef idx="0"/>
    <cs:effectRef idx="0"/>
    <cs:fontRef idx="minor"/>
  </cs:dataTable>
  <cs:downBar>
    <cs:lnRef idx="0"/>
    <cs:fillRef idx="0"/>
    <cs:effectRef idx="0"/>
    <cs:fontRef idx="minor"/>
  </cs:downBar>
  <cs:dropLine>
    <cs:lnRef idx="0"/>
    <cs:fillRef idx="0"/>
    <cs:effectRef idx="0"/>
    <cs:fontRef idx="minor"/>
  </cs:dropLine>
  <cs:errorBar>
    <cs:lnRef idx="0"/>
    <cs:fillRef idx="0"/>
    <cs:effectRef idx="0"/>
    <cs:fontRef idx="minor"/>
  </cs:errorBar>
  <cs:floor>
    <cs:lnRef idx="0"/>
    <cs:fillRef idx="0"/>
    <cs:effectRef idx="0"/>
    <cs:fontRef idx="minor"/>
  </cs:floor>
  <cs:gridlineMajor>
    <cs:lnRef idx="0"/>
    <cs:fillRef idx="0"/>
    <cs:effectRef idx="0"/>
    <cs:fontRef idx="minor"/>
  </cs:gridlineMajor>
  <cs:gridlineMinor>
    <cs:lnRef idx="0"/>
    <cs:fillRef idx="0"/>
    <cs:effectRef idx="0"/>
    <cs:fontRef idx="minor"/>
  </cs:gridlineMinor>
  <cs:hiLoLine>
    <cs:lnRef idx="0"/>
    <cs:fillRef idx="0"/>
    <cs:effectRef idx="0"/>
    <cs:fontRef idx="minor"/>
  </cs:hiLoLine>
  <cs:leaderLine>
    <cs:lnRef idx="0"/>
    <cs:fillRef idx="0"/>
    <cs:effectRef idx="0"/>
    <cs:fontRef idx="minor"/>
  </cs:leaderLine>
  <cs:legend>
    <cs:lnRef idx="0"/>
    <cs:fillRef idx="0"/>
    <cs:effectRef idx="0"/>
    <cs:fontRef idx="minor"/>
  </cs:legend>
  <cs:plotArea>
    <cs:lnRef idx="0"/>
    <cs:fillRef idx="0"/>
    <cs:effectRef idx="0"/>
    <cs:fontRef idx="minor"/>
  </cs:plotArea>
  <cs:plotArea3D>
    <cs:lnRef idx="0"/>
    <cs:fillRef idx="0"/>
    <cs:effectRef idx="0"/>
    <cs:fontRef idx="minor"/>
  </cs:plotArea3D>
  <cs:seriesAxis>
    <cs:lnRef idx="0"/>
    <cs:fillRef idx="0"/>
    <cs:effectRef idx="0"/>
    <cs:fontRef idx="minor"/>
  </cs:seriesAxis>
  <cs:seriesLine>
    <cs:lnRef idx="0"/>
    <cs:fillRef idx="0"/>
    <cs:effectRef idx="0"/>
    <cs:fontRef idx="minor"/>
  </cs:seriesLine>
  <cs:title>
    <cs:lnRef idx="0"/>
    <cs:fillRef idx="0"/>
    <cs:effectRef idx="0"/>
    <cs:fontRef idx="minor"/>
  </cs:title>
  <cs:trendline>
    <cs:lnRef idx="0"/>
    <cs:fillRef idx="0"/>
    <cs:effectRef idx="0"/>
    <cs:fontRef idx="minor"/>
  </cs:trendline>
  <cs:trendlineLabel>
    <cs:lnRef idx="0"/>
    <cs:fillRef idx="0"/>
    <cs:effectRef idx="0"/>
    <cs:fontRef idx="minor"/>
  </cs:trendlineLabel>
  <cs:upBar>
    <cs:lnRef idx="0"/>
    <cs:fillRef idx="0"/>
    <cs:effectRef idx="0"/>
    <cs:fontRef idx="minor"/>
  </cs:upBar>
  <cs:valueAxis>
    <cs:lnRef idx="0"/>
    <cs:fillRef idx="0"/>
    <cs:effectRef idx="0"/>
    <cs:fontRef idx="minor"/>
  </cs:valueAxis>
  <cs:wall>
    <cs:lnRef idx="0"/>
    <cs:fillRef idx="0"/>
    <cs:effectRef idx="0"/>
    <cs:fontRef idx="minor"/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5</xdr:row>
      <xdr:rowOff>0</xdr:rowOff>
    </xdr:from>
    <xdr:ext cx="361950" cy="2476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5179313" y="3670463"/>
          <a:ext cx="333375" cy="219075"/>
        </a:xfrm>
        <a:prstGeom prst="leftArrow">
          <a:avLst>
            <a:gd name="adj1" fmla="val 50000"/>
            <a:gd name="adj2" fmla="val 50000"/>
          </a:avLst>
        </a:prstGeom>
        <a:solidFill>
          <a:srgbClr val="2399C4"/>
        </a:solidFill>
        <a:ln w="28575" cap="flat" cmpd="sng">
          <a:solidFill>
            <a:srgbClr val="0E2F4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114300</xdr:colOff>
      <xdr:row>9</xdr:row>
      <xdr:rowOff>19050</xdr:rowOff>
    </xdr:from>
    <xdr:ext cx="361950" cy="2476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5179313" y="3670463"/>
          <a:ext cx="333375" cy="219075"/>
        </a:xfrm>
        <a:prstGeom prst="leftArrow">
          <a:avLst>
            <a:gd name="adj1" fmla="val 50000"/>
            <a:gd name="adj2" fmla="val 50000"/>
          </a:avLst>
        </a:prstGeom>
        <a:solidFill>
          <a:srgbClr val="2399C4"/>
        </a:solidFill>
        <a:ln w="28575" cap="flat" cmpd="sng">
          <a:solidFill>
            <a:srgbClr val="0E2F4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533400</xdr:colOff>
      <xdr:row>13</xdr:row>
      <xdr:rowOff>104775</xdr:rowOff>
    </xdr:from>
    <xdr:ext cx="247650" cy="3619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-5400000">
          <a:off x="5179313" y="3670463"/>
          <a:ext cx="333375" cy="219075"/>
        </a:xfrm>
        <a:prstGeom prst="leftArrow">
          <a:avLst>
            <a:gd name="adj1" fmla="val 50000"/>
            <a:gd name="adj2" fmla="val 50000"/>
          </a:avLst>
        </a:prstGeom>
        <a:solidFill>
          <a:srgbClr val="2399C4"/>
        </a:solidFill>
        <a:ln w="28575" cap="flat" cmpd="sng">
          <a:solidFill>
            <a:srgbClr val="0E2F4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133350</xdr:colOff>
      <xdr:row>13</xdr:row>
      <xdr:rowOff>133350</xdr:rowOff>
    </xdr:from>
    <xdr:ext cx="247650" cy="3619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-5400000">
          <a:off x="5179313" y="3670463"/>
          <a:ext cx="333375" cy="219075"/>
        </a:xfrm>
        <a:prstGeom prst="leftArrow">
          <a:avLst>
            <a:gd name="adj1" fmla="val 50000"/>
            <a:gd name="adj2" fmla="val 50000"/>
          </a:avLst>
        </a:prstGeom>
        <a:solidFill>
          <a:srgbClr val="2399C4"/>
        </a:solidFill>
        <a:ln w="28575" cap="flat" cmpd="sng">
          <a:solidFill>
            <a:srgbClr val="0E2F4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28575</xdr:colOff>
      <xdr:row>0</xdr:row>
      <xdr:rowOff>28575</xdr:rowOff>
    </xdr:from>
    <xdr:ext cx="1466850" cy="1466850"/>
    <xdr:pic>
      <xdr:nvPicPr>
        <xdr:cNvPr id="7" name="image1.png" title="Imag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1038225</xdr:colOff>
      <xdr:row>13</xdr:row>
      <xdr:rowOff>142875</xdr:rowOff>
    </xdr:from>
    <xdr:ext cx="247650" cy="361950"/>
    <xdr:sp macro="" textlink="">
      <xdr:nvSpPr>
        <xdr:cNvPr id="8" name="Shape 5">
          <a:extLst>
            <a:ext uri="{FF2B5EF4-FFF2-40B4-BE49-F238E27FC236}">
              <a16:creationId xmlns:a16="http://schemas.microsoft.com/office/drawing/2014/main" id="{9D087899-C21C-4D1D-AC7E-4FD2813D8B42}"/>
            </a:ext>
          </a:extLst>
        </xdr:cNvPr>
        <xdr:cNvSpPr/>
      </xdr:nvSpPr>
      <xdr:spPr>
        <a:xfrm rot="16200000">
          <a:off x="4038600" y="3152775"/>
          <a:ext cx="361950" cy="247650"/>
        </a:xfrm>
        <a:prstGeom prst="leftArrow">
          <a:avLst>
            <a:gd name="adj1" fmla="val 50000"/>
            <a:gd name="adj2" fmla="val 50000"/>
          </a:avLst>
        </a:prstGeom>
        <a:solidFill>
          <a:srgbClr val="2399C4"/>
        </a:solidFill>
        <a:ln w="28575" cap="flat" cmpd="sng">
          <a:solidFill>
            <a:srgbClr val="0E2F4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1123950</xdr:colOff>
      <xdr:row>0</xdr:row>
      <xdr:rowOff>0</xdr:rowOff>
    </xdr:from>
    <xdr:ext cx="1123950" cy="11239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</xdr:row>
      <xdr:rowOff>114300</xdr:rowOff>
    </xdr:from>
    <xdr:ext cx="361950" cy="24765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5792DA18-916D-42F7-B872-989B09874D4E}"/>
            </a:ext>
          </a:extLst>
        </xdr:cNvPr>
        <xdr:cNvSpPr/>
      </xdr:nvSpPr>
      <xdr:spPr>
        <a:xfrm rot="10800000">
          <a:off x="238125" y="904875"/>
          <a:ext cx="361950" cy="247650"/>
        </a:xfrm>
        <a:prstGeom prst="leftArrow">
          <a:avLst>
            <a:gd name="adj1" fmla="val 50000"/>
            <a:gd name="adj2" fmla="val 50000"/>
          </a:avLst>
        </a:prstGeom>
        <a:solidFill>
          <a:srgbClr val="2399C4"/>
        </a:solidFill>
        <a:ln w="28575" cap="flat" cmpd="sng">
          <a:solidFill>
            <a:srgbClr val="0E2F4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771525" cy="76200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6</xdr:row>
      <xdr:rowOff>28575</xdr:rowOff>
    </xdr:from>
    <xdr:ext cx="6762750" cy="3067050"/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81601396" name="Chart 1">
              <a:extLst>
                <a:ext uri="{FF2B5EF4-FFF2-40B4-BE49-F238E27FC236}">
                  <a16:creationId xmlns:a16="http://schemas.microsoft.com/office/drawing/2014/main" id="{00000000-0008-0000-0300-00007488AA2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7675" y="1000125"/>
              <a:ext cx="6762750" cy="3067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 fLocksWithSheet="0"/>
  </xdr:oneCellAnchor>
  <xdr:oneCellAnchor>
    <xdr:from>
      <xdr:col>1</xdr:col>
      <xdr:colOff>295275</xdr:colOff>
      <xdr:row>27</xdr:row>
      <xdr:rowOff>95250</xdr:rowOff>
    </xdr:from>
    <xdr:ext cx="6762750" cy="3076575"/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758007895" name="Chart 3">
              <a:extLst>
                <a:ext uri="{FF2B5EF4-FFF2-40B4-BE49-F238E27FC236}">
                  <a16:creationId xmlns:a16="http://schemas.microsoft.com/office/drawing/2014/main" id="{00000000-0008-0000-0300-00005712C96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6725" y="4267200"/>
              <a:ext cx="6762750" cy="3076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 fLocksWithSheet="0"/>
  </xdr:oneCellAnchor>
  <xdr:oneCellAnchor>
    <xdr:from>
      <xdr:col>1</xdr:col>
      <xdr:colOff>1657350</xdr:colOff>
      <xdr:row>24</xdr:row>
      <xdr:rowOff>38100</xdr:rowOff>
    </xdr:from>
    <xdr:ext cx="847725" cy="24765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926900" y="3660938"/>
          <a:ext cx="838200" cy="2381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800"/>
            <a:buFont typeface="Arial"/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Disp. Income</a:t>
          </a:r>
          <a:endParaRPr sz="8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3</xdr:col>
      <xdr:colOff>295275</xdr:colOff>
      <xdr:row>24</xdr:row>
      <xdr:rowOff>19050</xdr:rowOff>
    </xdr:from>
    <xdr:ext cx="1200150" cy="257175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4750688" y="3653199"/>
          <a:ext cx="1190625" cy="253603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800"/>
            <a:buFont typeface="Arial"/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Expenses</a:t>
          </a:r>
          <a:endParaRPr sz="8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4</xdr:col>
      <xdr:colOff>847725</xdr:colOff>
      <xdr:row>24</xdr:row>
      <xdr:rowOff>47625</xdr:rowOff>
    </xdr:from>
    <xdr:ext cx="762000" cy="257175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969763" y="3656175"/>
          <a:ext cx="752475" cy="2476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800"/>
            <a:buFont typeface="Arial"/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Net Profit</a:t>
          </a:r>
          <a:endParaRPr sz="8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1666875</xdr:colOff>
      <xdr:row>45</xdr:row>
      <xdr:rowOff>142875</xdr:rowOff>
    </xdr:from>
    <xdr:ext cx="847725" cy="24765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4926900" y="3660938"/>
          <a:ext cx="838200" cy="2381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800"/>
            <a:buFont typeface="Arial"/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Disp. Income</a:t>
          </a:r>
          <a:endParaRPr sz="8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3</xdr:col>
      <xdr:colOff>304800</xdr:colOff>
      <xdr:row>45</xdr:row>
      <xdr:rowOff>123825</xdr:rowOff>
    </xdr:from>
    <xdr:ext cx="1200150" cy="257175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4750688" y="3653199"/>
          <a:ext cx="1190625" cy="253603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800"/>
            <a:buFont typeface="Arial"/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Expenses</a:t>
          </a:r>
          <a:endParaRPr sz="8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4</xdr:col>
      <xdr:colOff>904875</xdr:colOff>
      <xdr:row>45</xdr:row>
      <xdr:rowOff>123825</xdr:rowOff>
    </xdr:from>
    <xdr:ext cx="762000" cy="2571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4969763" y="3656175"/>
          <a:ext cx="752475" cy="2476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800"/>
            <a:buFont typeface="Arial"/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Net Profit</a:t>
          </a:r>
          <a:endParaRPr sz="8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6</xdr:col>
      <xdr:colOff>76200</xdr:colOff>
      <xdr:row>0</xdr:row>
      <xdr:rowOff>57150</xdr:rowOff>
    </xdr:from>
    <xdr:ext cx="1123950" cy="11239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6EAC1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urwaves.com/book-a-demo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E2F4F"/>
  </sheetPr>
  <dimension ref="A1:Z1000"/>
  <sheetViews>
    <sheetView workbookViewId="0">
      <selection activeCell="F30" sqref="F30"/>
    </sheetView>
  </sheetViews>
  <sheetFormatPr defaultColWidth="12.5703125" defaultRowHeight="15" customHeight="1" x14ac:dyDescent="0.2"/>
  <cols>
    <col min="1" max="1" width="8.42578125" customWidth="1"/>
    <col min="2" max="2" width="4.140625" customWidth="1"/>
    <col min="3" max="3" width="24.85546875" customWidth="1"/>
    <col min="4" max="4" width="8.42578125" customWidth="1"/>
    <col min="5" max="6" width="35.140625" customWidth="1"/>
    <col min="7" max="9" width="2.7109375" customWidth="1"/>
    <col min="10" max="10" width="9.140625" customWidth="1"/>
    <col min="11" max="26" width="8.5703125" customWidth="1"/>
  </cols>
  <sheetData>
    <row r="1" spans="1:26" ht="12.75" customHeight="1" x14ac:dyDescent="0.2">
      <c r="A1" s="1"/>
      <c r="B1" s="132" t="s">
        <v>0</v>
      </c>
      <c r="C1" s="133"/>
      <c r="D1" s="133"/>
      <c r="E1" s="133"/>
      <c r="F1" s="134"/>
      <c r="G1" s="1"/>
      <c r="H1" s="138" t="s">
        <v>1</v>
      </c>
      <c r="I1" s="131"/>
      <c r="J1" s="12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75" customHeight="1" x14ac:dyDescent="0.2">
      <c r="A2" s="1"/>
      <c r="B2" s="135"/>
      <c r="C2" s="136"/>
      <c r="D2" s="136"/>
      <c r="E2" s="136"/>
      <c r="F2" s="13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 x14ac:dyDescent="0.2">
      <c r="A4" s="2"/>
      <c r="B4" s="130" t="s">
        <v>2</v>
      </c>
      <c r="C4" s="131"/>
      <c r="D4" s="131"/>
      <c r="E4" s="131"/>
      <c r="F4" s="12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 x14ac:dyDescent="0.2">
      <c r="A6" s="1"/>
      <c r="B6" s="139" t="s">
        <v>124</v>
      </c>
      <c r="C6" s="131"/>
      <c r="D6" s="131"/>
      <c r="E6" s="131"/>
      <c r="F6" s="12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40" t="s">
        <v>3</v>
      </c>
      <c r="C8" s="131"/>
      <c r="D8" s="131"/>
      <c r="E8" s="131"/>
      <c r="F8" s="12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 x14ac:dyDescent="0.2">
      <c r="A10" s="1"/>
      <c r="B10" s="139" t="s">
        <v>4</v>
      </c>
      <c r="C10" s="131"/>
      <c r="D10" s="131"/>
      <c r="E10" s="131"/>
      <c r="F10" s="12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 t="s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 t="s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 x14ac:dyDescent="0.2">
      <c r="A16" s="3"/>
      <c r="B16" s="125" t="s">
        <v>7</v>
      </c>
      <c r="C16" s="126"/>
      <c r="D16" s="4" t="s">
        <v>8</v>
      </c>
      <c r="E16" s="5" t="s">
        <v>9</v>
      </c>
      <c r="F16" s="5" t="s">
        <v>10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">
      <c r="A17" s="1"/>
      <c r="B17" s="6">
        <v>1</v>
      </c>
      <c r="C17" s="7" t="s">
        <v>11</v>
      </c>
      <c r="D17" s="8">
        <v>250</v>
      </c>
      <c r="E17" s="9" t="s">
        <v>12</v>
      </c>
      <c r="F17" s="127" t="s">
        <v>13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6">
        <v>2</v>
      </c>
      <c r="C18" s="7" t="s">
        <v>14</v>
      </c>
      <c r="D18" s="8">
        <v>5</v>
      </c>
      <c r="E18" s="9" t="s">
        <v>15</v>
      </c>
      <c r="F18" s="12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6">
        <v>3</v>
      </c>
      <c r="C19" s="7" t="s">
        <v>117</v>
      </c>
      <c r="D19" s="8">
        <v>10</v>
      </c>
      <c r="E19" s="9" t="s">
        <v>118</v>
      </c>
      <c r="F19" s="12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6">
        <v>4</v>
      </c>
      <c r="C20" s="10" t="s">
        <v>16</v>
      </c>
      <c r="D20" s="8"/>
      <c r="E20" s="9"/>
      <c r="F20" s="12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6">
        <v>5</v>
      </c>
      <c r="C21" s="10" t="s">
        <v>17</v>
      </c>
      <c r="D21" s="8"/>
      <c r="E21" s="9"/>
      <c r="F21" s="1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6">
        <v>6</v>
      </c>
      <c r="C22" s="10" t="s">
        <v>18</v>
      </c>
      <c r="D22" s="8"/>
      <c r="E22" s="9"/>
      <c r="F22" s="12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6">
        <v>7</v>
      </c>
      <c r="C23" s="10" t="s">
        <v>19</v>
      </c>
      <c r="D23" s="8"/>
      <c r="E23" s="9"/>
      <c r="F23" s="12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6">
        <v>8</v>
      </c>
      <c r="C24" s="10" t="s">
        <v>20</v>
      </c>
      <c r="D24" s="8"/>
      <c r="E24" s="9"/>
      <c r="F24" s="12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6">
        <v>9</v>
      </c>
      <c r="C25" s="10" t="s">
        <v>21</v>
      </c>
      <c r="D25" s="8"/>
      <c r="E25" s="9"/>
      <c r="F25" s="12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6">
        <v>10</v>
      </c>
      <c r="C26" s="10" t="s">
        <v>22</v>
      </c>
      <c r="D26" s="8"/>
      <c r="E26" s="9"/>
      <c r="F26" s="12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B16:C16"/>
    <mergeCell ref="F17:F26"/>
    <mergeCell ref="B4:F4"/>
    <mergeCell ref="B1:F2"/>
    <mergeCell ref="H1:J1"/>
    <mergeCell ref="B6:F6"/>
    <mergeCell ref="B8:F8"/>
    <mergeCell ref="B10:F10"/>
  </mergeCells>
  <dataValidations count="1">
    <dataValidation type="list" allowBlank="1" showErrorMessage="1" sqref="B10" xr:uid="{00000000-0002-0000-0000-000000000000}">
      <formula1>"In-person,Hybrid,Virtual"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399C4"/>
    <pageSetUpPr fitToPage="1"/>
  </sheetPr>
  <dimension ref="A1:Z1000"/>
  <sheetViews>
    <sheetView showGridLines="0" tabSelected="1" workbookViewId="0">
      <pane ySplit="3" topLeftCell="A4" activePane="bottomLeft" state="frozen"/>
      <selection pane="bottomLeft" activeCell="E35" sqref="E35"/>
    </sheetView>
  </sheetViews>
  <sheetFormatPr defaultColWidth="12.5703125" defaultRowHeight="15" customHeight="1" x14ac:dyDescent="0.2"/>
  <cols>
    <col min="1" max="1" width="1.5703125" customWidth="1"/>
    <col min="2" max="2" width="29.42578125" customWidth="1"/>
    <col min="3" max="3" width="22.85546875" customWidth="1"/>
    <col min="4" max="4" width="24.42578125" customWidth="1"/>
    <col min="5" max="5" width="11.5703125" customWidth="1"/>
    <col min="6" max="6" width="13" customWidth="1"/>
    <col min="7" max="7" width="10.42578125" customWidth="1"/>
    <col min="8" max="8" width="22.85546875" customWidth="1"/>
    <col min="9" max="9" width="15.42578125" customWidth="1"/>
    <col min="10" max="10" width="0.7109375" customWidth="1"/>
    <col min="11" max="11" width="15.42578125" customWidth="1"/>
    <col min="12" max="12" width="0.7109375" customWidth="1"/>
    <col min="13" max="13" width="15.42578125" customWidth="1"/>
    <col min="14" max="14" width="2.42578125" customWidth="1"/>
    <col min="15" max="15" width="78.85546875" customWidth="1"/>
  </cols>
  <sheetData>
    <row r="1" spans="1:26" ht="24" customHeight="1" x14ac:dyDescent="0.2">
      <c r="A1" s="11"/>
      <c r="B1" s="148" t="str">
        <f>'Instructions and setup'!B6&amp;" -  Expenses"</f>
        <v>Event Name -  Expenses</v>
      </c>
      <c r="C1" s="131"/>
      <c r="D1" s="126"/>
      <c r="E1" s="12" t="s">
        <v>23</v>
      </c>
      <c r="F1" s="148" t="str">
        <f>+'Instructions and setup'!B10</f>
        <v>In-person</v>
      </c>
      <c r="G1" s="126"/>
      <c r="H1" s="13"/>
      <c r="I1" s="14"/>
      <c r="J1" s="14"/>
      <c r="K1" s="15"/>
      <c r="L1" s="14"/>
      <c r="M1" s="15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8.25" customHeight="1" x14ac:dyDescent="0.2">
      <c r="A2" s="17"/>
      <c r="B2" s="18" t="s">
        <v>24</v>
      </c>
      <c r="C2" s="18" t="s">
        <v>25</v>
      </c>
      <c r="D2" s="19" t="s">
        <v>26</v>
      </c>
      <c r="E2" s="19" t="s">
        <v>27</v>
      </c>
      <c r="F2" s="19" t="s">
        <v>28</v>
      </c>
      <c r="G2" s="19" t="s">
        <v>29</v>
      </c>
      <c r="H2" s="19" t="s">
        <v>30</v>
      </c>
      <c r="I2" s="19" t="s">
        <v>31</v>
      </c>
      <c r="J2" s="19"/>
      <c r="K2" s="19" t="s">
        <v>32</v>
      </c>
      <c r="L2" s="19"/>
      <c r="M2" s="20" t="s">
        <v>33</v>
      </c>
      <c r="N2" s="21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36" customHeight="1" thickBot="1" x14ac:dyDescent="0.25">
      <c r="A3" s="22"/>
      <c r="B3" s="23" t="s">
        <v>34</v>
      </c>
      <c r="C3" s="24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7.25" customHeight="1" thickBot="1" x14ac:dyDescent="0.25">
      <c r="A4" s="25"/>
      <c r="B4" s="26" t="s">
        <v>35</v>
      </c>
      <c r="C4" s="27"/>
      <c r="D4" s="27"/>
      <c r="E4" s="27"/>
      <c r="F4" s="27"/>
      <c r="G4" s="27"/>
      <c r="H4" s="27"/>
      <c r="I4" s="28">
        <f>+SUM(I5:I10)</f>
        <v>33000</v>
      </c>
      <c r="J4" s="29"/>
      <c r="K4" s="29">
        <f>+SUM(K5:K10)</f>
        <v>42000</v>
      </c>
      <c r="L4" s="29"/>
      <c r="M4" s="30">
        <f>+SUM(M5:M10)</f>
        <v>-44600</v>
      </c>
      <c r="N4" s="16"/>
      <c r="O4" s="86" t="s">
        <v>112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2.75" customHeight="1" x14ac:dyDescent="0.2">
      <c r="A5" s="31"/>
      <c r="B5" s="32" t="s">
        <v>36</v>
      </c>
      <c r="C5" s="33" t="s">
        <v>39</v>
      </c>
      <c r="D5" s="34"/>
      <c r="E5" s="35">
        <f>950*8*2</f>
        <v>15200</v>
      </c>
      <c r="F5" s="34" t="str">
        <f>IFERROR(VLOOKUP($D5,'Instructions and setup'!$C$17:$E$26,2,FALSE),"")</f>
        <v/>
      </c>
      <c r="G5" s="36" t="str">
        <f>IFERROR(VLOOKUP($D5,'Instructions and setup'!$C$17:$E$26,3,FALSE),"")</f>
        <v/>
      </c>
      <c r="H5" s="37" t="s">
        <v>111</v>
      </c>
      <c r="I5" s="38">
        <f t="shared" ref="I5:I10" si="0">IF(C5="Variable",E5*F5,E5)</f>
        <v>15200</v>
      </c>
      <c r="J5" s="38"/>
      <c r="K5" s="39">
        <v>42000</v>
      </c>
      <c r="L5" s="38"/>
      <c r="M5" s="40">
        <f>+I5-K5</f>
        <v>-26800</v>
      </c>
      <c r="N5" s="16"/>
      <c r="O5" s="124" t="s">
        <v>113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2.75" customHeight="1" x14ac:dyDescent="0.2">
      <c r="A6" s="41"/>
      <c r="B6" s="32" t="s">
        <v>38</v>
      </c>
      <c r="C6" s="42" t="s">
        <v>37</v>
      </c>
      <c r="D6" s="34" t="s">
        <v>117</v>
      </c>
      <c r="E6" s="35">
        <v>30</v>
      </c>
      <c r="F6" s="34">
        <f>IFERROR(VLOOKUP($D6,'Instructions and setup'!$C$17:$E$26,2,FALSE),"")</f>
        <v>10</v>
      </c>
      <c r="G6" s="36" t="str">
        <f>IFERROR(VLOOKUP($D6,'Instructions and setup'!$C$17:$E$26,3,FALSE),"")</f>
        <v>staff</v>
      </c>
      <c r="H6" s="37" t="s">
        <v>111</v>
      </c>
      <c r="I6" s="38">
        <f t="shared" si="0"/>
        <v>300</v>
      </c>
      <c r="J6" s="38"/>
      <c r="K6" s="39">
        <v>0</v>
      </c>
      <c r="L6" s="38"/>
      <c r="M6" s="43">
        <f t="shared" ref="M6:M10" si="1">+K6-I6</f>
        <v>-300</v>
      </c>
      <c r="N6" s="16"/>
      <c r="O6" s="16" t="s">
        <v>119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2.75" customHeight="1" x14ac:dyDescent="0.2">
      <c r="A7" s="41"/>
      <c r="B7" s="32" t="s">
        <v>40</v>
      </c>
      <c r="C7" s="33" t="s">
        <v>39</v>
      </c>
      <c r="D7" s="34"/>
      <c r="E7" s="35">
        <v>5000</v>
      </c>
      <c r="F7" s="34" t="str">
        <f>IFERROR(VLOOKUP($D7,'Instructions and setup'!$C$17:$E$26,2,FALSE),"")</f>
        <v/>
      </c>
      <c r="G7" s="36" t="str">
        <f>IFERROR(VLOOKUP($D7,'Instructions and setup'!$C$17:$E$26,3,FALSE),"")</f>
        <v/>
      </c>
      <c r="H7" s="37" t="s">
        <v>111</v>
      </c>
      <c r="I7" s="38">
        <f t="shared" si="0"/>
        <v>5000</v>
      </c>
      <c r="J7" s="38"/>
      <c r="K7" s="39">
        <v>0</v>
      </c>
      <c r="L7" s="38"/>
      <c r="M7" s="43">
        <f t="shared" si="1"/>
        <v>-5000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2.75" customHeight="1" x14ac:dyDescent="0.2">
      <c r="A8" s="41"/>
      <c r="B8" s="32" t="s">
        <v>41</v>
      </c>
      <c r="C8" s="33" t="s">
        <v>37</v>
      </c>
      <c r="D8" s="34" t="s">
        <v>11</v>
      </c>
      <c r="E8" s="35">
        <v>50</v>
      </c>
      <c r="F8" s="34">
        <f>IFERROR(VLOOKUP($D8,'Instructions and setup'!$C$17:$E$26,2,FALSE),"")</f>
        <v>250</v>
      </c>
      <c r="G8" s="36" t="str">
        <f>IFERROR(VLOOKUP($D8,'Instructions and setup'!$C$17:$E$26,3,FALSE),"")</f>
        <v>participants</v>
      </c>
      <c r="H8" s="37" t="s">
        <v>111</v>
      </c>
      <c r="I8" s="38">
        <f t="shared" si="0"/>
        <v>12500</v>
      </c>
      <c r="J8" s="38"/>
      <c r="K8" s="39">
        <v>0</v>
      </c>
      <c r="L8" s="38"/>
      <c r="M8" s="43">
        <f t="shared" si="1"/>
        <v>-12500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2.75" customHeight="1" x14ac:dyDescent="0.2">
      <c r="A9" s="41"/>
      <c r="B9" s="44" t="s">
        <v>42</v>
      </c>
      <c r="C9" s="33"/>
      <c r="D9" s="34"/>
      <c r="E9" s="35"/>
      <c r="F9" s="34" t="str">
        <f>IFERROR(VLOOKUP($D9,'Instructions and setup'!$C$17:$E$26,2,FALSE),"")</f>
        <v/>
      </c>
      <c r="G9" s="36"/>
      <c r="H9" s="37"/>
      <c r="I9" s="38">
        <f t="shared" si="0"/>
        <v>0</v>
      </c>
      <c r="J9" s="38"/>
      <c r="K9" s="39">
        <v>0</v>
      </c>
      <c r="L9" s="38"/>
      <c r="M9" s="43">
        <f t="shared" si="1"/>
        <v>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2.75" customHeight="1" x14ac:dyDescent="0.2">
      <c r="A10" s="41"/>
      <c r="B10" s="45" t="s">
        <v>43</v>
      </c>
      <c r="C10" s="46"/>
      <c r="D10" s="122"/>
      <c r="E10" s="123"/>
      <c r="F10" s="47" t="str">
        <f>IFERROR(VLOOKUP($D10,'Instructions and setup'!$C$17:$E$26,2,FALSE),"")</f>
        <v/>
      </c>
      <c r="G10" s="49"/>
      <c r="H10" s="50"/>
      <c r="I10" s="51">
        <f t="shared" si="0"/>
        <v>0</v>
      </c>
      <c r="J10" s="51"/>
      <c r="K10" s="52">
        <v>0</v>
      </c>
      <c r="L10" s="51"/>
      <c r="M10" s="53">
        <f t="shared" si="1"/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6" customHeight="1" x14ac:dyDescent="0.2">
      <c r="A11" s="5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7.25" customHeight="1" x14ac:dyDescent="0.2">
      <c r="A12" s="25"/>
      <c r="B12" s="26" t="s">
        <v>44</v>
      </c>
      <c r="C12" s="27"/>
      <c r="D12" s="27"/>
      <c r="E12" s="27"/>
      <c r="F12" s="27"/>
      <c r="G12" s="27"/>
      <c r="H12" s="27"/>
      <c r="I12" s="28">
        <f>+SUM(I13:I18)</f>
        <v>37500</v>
      </c>
      <c r="J12" s="29"/>
      <c r="K12" s="29">
        <f>+SUM(K13:K18)</f>
        <v>0</v>
      </c>
      <c r="L12" s="29"/>
      <c r="M12" s="30">
        <f>+SUM(M13:M18)</f>
        <v>37500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2.75" customHeight="1" x14ac:dyDescent="0.2">
      <c r="A13" s="31"/>
      <c r="B13" s="32" t="s">
        <v>45</v>
      </c>
      <c r="C13" s="33" t="s">
        <v>37</v>
      </c>
      <c r="D13" s="34" t="s">
        <v>11</v>
      </c>
      <c r="E13" s="35">
        <v>150</v>
      </c>
      <c r="F13" s="34">
        <f>IFERROR(VLOOKUP($D13,'Instructions and setup'!$C$17:$E$26,2,FALSE),"")</f>
        <v>250</v>
      </c>
      <c r="G13" s="36" t="str">
        <f>IFERROR(VLOOKUP($D13,'Instructions and setup'!$C$17:$E$26,3,FALSE),"")</f>
        <v>participants</v>
      </c>
      <c r="H13" s="37" t="s">
        <v>111</v>
      </c>
      <c r="I13" s="38">
        <f t="shared" ref="I13:I18" si="2">IF(C13="Variable",IFERROR(E13*F13,0),E13)</f>
        <v>37500</v>
      </c>
      <c r="J13" s="38"/>
      <c r="K13" s="39">
        <v>0</v>
      </c>
      <c r="L13" s="38"/>
      <c r="M13" s="40">
        <f>+I13-K13</f>
        <v>37500</v>
      </c>
      <c r="N13" s="16"/>
      <c r="O13" s="124" t="s">
        <v>114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2.75" customHeight="1" x14ac:dyDescent="0.2">
      <c r="A14" s="41"/>
      <c r="B14" s="32" t="s">
        <v>46</v>
      </c>
      <c r="C14" s="33"/>
      <c r="D14" s="34"/>
      <c r="E14" s="35"/>
      <c r="F14" s="34" t="str">
        <f>IFERROR(VLOOKUP($D14,'Instructions and setup'!$C$17:$E$26,2,FALSE),"")</f>
        <v/>
      </c>
      <c r="G14" s="36" t="str">
        <f>IFERROR(VLOOKUP($D14,'Instructions and setup'!$C$17:$E$26,3,FALSE),"")</f>
        <v/>
      </c>
      <c r="H14" s="37" t="s">
        <v>111</v>
      </c>
      <c r="I14" s="38">
        <f>IF(C14="Variable",IFERROR(E14*F14,0),E14)</f>
        <v>0</v>
      </c>
      <c r="J14" s="38"/>
      <c r="K14" s="39">
        <v>0</v>
      </c>
      <c r="L14" s="38"/>
      <c r="M14" s="43">
        <f t="shared" ref="M14:M18" si="3">+K14-I14</f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2.75" customHeight="1" x14ac:dyDescent="0.2">
      <c r="A15" s="41"/>
      <c r="B15" s="32" t="s">
        <v>47</v>
      </c>
      <c r="C15" s="33"/>
      <c r="D15" s="34"/>
      <c r="E15" s="35"/>
      <c r="F15" s="34" t="str">
        <f>IFERROR(VLOOKUP($D15,'Instructions and setup'!$C$17:$E$26,2,FALSE),"")</f>
        <v/>
      </c>
      <c r="G15" s="36" t="str">
        <f>IFERROR(VLOOKUP($D15,'Instructions and setup'!$C$17:$E$26,3,FALSE),"")</f>
        <v/>
      </c>
      <c r="H15" s="37" t="s">
        <v>111</v>
      </c>
      <c r="I15" s="38">
        <f t="shared" si="2"/>
        <v>0</v>
      </c>
      <c r="J15" s="38"/>
      <c r="K15" s="39">
        <v>0</v>
      </c>
      <c r="L15" s="38"/>
      <c r="M15" s="43">
        <f t="shared" si="3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2.75" customHeight="1" x14ac:dyDescent="0.2">
      <c r="A16" s="41"/>
      <c r="B16" s="32" t="s">
        <v>48</v>
      </c>
      <c r="C16" s="33"/>
      <c r="D16" s="34"/>
      <c r="E16" s="35"/>
      <c r="F16" s="34" t="str">
        <f>IFERROR(VLOOKUP($D16,'Instructions and setup'!$C$17:$E$26,2,FALSE),"")</f>
        <v/>
      </c>
      <c r="G16" s="36" t="str">
        <f>IFERROR(VLOOKUP($D16,'Instructions and setup'!$C$17:$E$26,3,FALSE),"")</f>
        <v/>
      </c>
      <c r="H16" s="37" t="s">
        <v>111</v>
      </c>
      <c r="I16" s="38">
        <f t="shared" si="2"/>
        <v>0</v>
      </c>
      <c r="J16" s="38"/>
      <c r="K16" s="39">
        <v>0</v>
      </c>
      <c r="L16" s="38"/>
      <c r="M16" s="43">
        <f t="shared" si="3"/>
        <v>0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.75" customHeight="1" x14ac:dyDescent="0.2">
      <c r="A17" s="54"/>
      <c r="B17" s="55" t="s">
        <v>42</v>
      </c>
      <c r="C17" s="33"/>
      <c r="D17" s="34"/>
      <c r="E17" s="35"/>
      <c r="F17" s="34" t="str">
        <f>IFERROR(VLOOKUP($D17,'Instructions and setup'!$C$17:$E$26,2,FALSE),"")</f>
        <v/>
      </c>
      <c r="G17" s="36"/>
      <c r="H17" s="37"/>
      <c r="I17" s="38">
        <f t="shared" si="2"/>
        <v>0</v>
      </c>
      <c r="J17" s="38"/>
      <c r="K17" s="39">
        <v>0</v>
      </c>
      <c r="L17" s="38"/>
      <c r="M17" s="43">
        <f t="shared" si="3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2.75" customHeight="1" x14ac:dyDescent="0.2">
      <c r="A18" s="54"/>
      <c r="B18" s="45" t="s">
        <v>43</v>
      </c>
      <c r="C18" s="46"/>
      <c r="D18" s="122"/>
      <c r="E18" s="123"/>
      <c r="F18" s="47" t="str">
        <f>IFERROR(VLOOKUP($D18,'Instructions and setup'!$C$17:$E$26,2,FALSE),"")</f>
        <v/>
      </c>
      <c r="G18" s="49"/>
      <c r="H18" s="50"/>
      <c r="I18" s="51">
        <f t="shared" si="2"/>
        <v>0</v>
      </c>
      <c r="J18" s="51"/>
      <c r="K18" s="52">
        <v>0</v>
      </c>
      <c r="L18" s="51"/>
      <c r="M18" s="53">
        <f t="shared" si="3"/>
        <v>0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6" customHeight="1" x14ac:dyDescent="0.2">
      <c r="A19" s="5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7.25" customHeight="1" x14ac:dyDescent="0.2">
      <c r="A20" s="25"/>
      <c r="B20" s="26" t="s">
        <v>49</v>
      </c>
      <c r="C20" s="27"/>
      <c r="D20" s="27"/>
      <c r="E20" s="27"/>
      <c r="F20" s="27"/>
      <c r="G20" s="27"/>
      <c r="H20" s="27"/>
      <c r="I20" s="28">
        <f>+SUM(I21:I28)</f>
        <v>144000</v>
      </c>
      <c r="J20" s="29"/>
      <c r="K20" s="29">
        <f>+SUM(K21:K28)</f>
        <v>0</v>
      </c>
      <c r="L20" s="29"/>
      <c r="M20" s="30">
        <f>+SUM(M21:M28)</f>
        <v>-144000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.75" customHeight="1" x14ac:dyDescent="0.2">
      <c r="A21" s="31"/>
      <c r="B21" s="32" t="s">
        <v>50</v>
      </c>
      <c r="C21" s="33"/>
      <c r="D21" s="34"/>
      <c r="E21" s="35"/>
      <c r="F21" s="34" t="str">
        <f>IFERROR(VLOOKUP($D21,'Instructions and setup'!$C$17:$E$26,2,FALSE),"")</f>
        <v/>
      </c>
      <c r="G21" s="36" t="str">
        <f>IFERROR(VLOOKUP($D21,'Instructions and setup'!$C$17:$E$26,3,FALSE),"")</f>
        <v/>
      </c>
      <c r="H21" s="37"/>
      <c r="I21" s="38">
        <f t="shared" ref="I21:I28" si="4">IF(C21="Variable",IFERROR(E21*F21,0),E21)</f>
        <v>0</v>
      </c>
      <c r="J21" s="38"/>
      <c r="K21" s="39">
        <v>0</v>
      </c>
      <c r="L21" s="38"/>
      <c r="M21" s="40">
        <f t="shared" ref="M21:M28" si="5">+K21-I21</f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.75" customHeight="1" x14ac:dyDescent="0.2">
      <c r="A22" s="41"/>
      <c r="B22" s="32" t="s">
        <v>51</v>
      </c>
      <c r="C22" s="33"/>
      <c r="D22" s="34"/>
      <c r="E22" s="35"/>
      <c r="F22" s="34" t="str">
        <f>IFERROR(VLOOKUP($D22,'Instructions and setup'!$C$17:$E$26,2,FALSE),"")</f>
        <v/>
      </c>
      <c r="G22" s="36" t="str">
        <f>IFERROR(VLOOKUP($D22,'Instructions and setup'!$C$17:$E$26,3,FALSE),"")</f>
        <v/>
      </c>
      <c r="H22" s="37"/>
      <c r="I22" s="38">
        <f t="shared" si="4"/>
        <v>0</v>
      </c>
      <c r="J22" s="38"/>
      <c r="K22" s="39">
        <v>0</v>
      </c>
      <c r="L22" s="38"/>
      <c r="M22" s="43">
        <f t="shared" si="5"/>
        <v>0</v>
      </c>
      <c r="N22" s="16"/>
      <c r="O22" s="124" t="s">
        <v>116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 customHeight="1" x14ac:dyDescent="0.2">
      <c r="A23" s="41"/>
      <c r="B23" s="32" t="s">
        <v>52</v>
      </c>
      <c r="C23" s="33" t="s">
        <v>39</v>
      </c>
      <c r="D23" s="34"/>
      <c r="E23" s="35">
        <v>4000</v>
      </c>
      <c r="F23" s="34" t="str">
        <f>IFERROR(VLOOKUP($D23,'Instructions and setup'!$C$17:$E$26,2,FALSE),"")</f>
        <v/>
      </c>
      <c r="G23" s="36" t="str">
        <f>IFERROR(VLOOKUP($D23,'Instructions and setup'!$C$17:$E$26,3,FALSE),"")</f>
        <v/>
      </c>
      <c r="H23" s="37" t="s">
        <v>111</v>
      </c>
      <c r="I23" s="38">
        <f t="shared" si="4"/>
        <v>4000</v>
      </c>
      <c r="J23" s="38"/>
      <c r="K23" s="39">
        <v>0</v>
      </c>
      <c r="L23" s="38"/>
      <c r="M23" s="43">
        <f t="shared" si="5"/>
        <v>-4000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 customHeight="1" x14ac:dyDescent="0.2">
      <c r="A24" s="41"/>
      <c r="B24" s="32" t="s">
        <v>53</v>
      </c>
      <c r="C24" s="33" t="s">
        <v>37</v>
      </c>
      <c r="D24" s="34" t="s">
        <v>14</v>
      </c>
      <c r="E24" s="35">
        <v>5000</v>
      </c>
      <c r="F24" s="34">
        <f>IFERROR(VLOOKUP($D24,'Instructions and setup'!$C$17:$E$26,2,FALSE),"")</f>
        <v>5</v>
      </c>
      <c r="G24" s="36" t="str">
        <f>IFERROR(VLOOKUP($D24,'Instructions and setup'!$C$17:$E$26,3,FALSE),"")</f>
        <v>speakers</v>
      </c>
      <c r="H24" s="37" t="s">
        <v>111</v>
      </c>
      <c r="I24" s="38">
        <f t="shared" si="4"/>
        <v>25000</v>
      </c>
      <c r="J24" s="38"/>
      <c r="K24" s="39">
        <v>0</v>
      </c>
      <c r="L24" s="38"/>
      <c r="M24" s="43">
        <f t="shared" si="5"/>
        <v>-25000</v>
      </c>
      <c r="N24" s="16"/>
      <c r="O24" s="124" t="s">
        <v>115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.75" customHeight="1" x14ac:dyDescent="0.2">
      <c r="A25" s="41"/>
      <c r="B25" s="32" t="s">
        <v>54</v>
      </c>
      <c r="C25" s="33" t="s">
        <v>37</v>
      </c>
      <c r="D25" s="34" t="s">
        <v>14</v>
      </c>
      <c r="E25" s="35">
        <v>500</v>
      </c>
      <c r="F25" s="34">
        <f>IFERROR(VLOOKUP($D25,'Instructions and setup'!$C$17:$E$26,2,FALSE),"")</f>
        <v>5</v>
      </c>
      <c r="G25" s="36"/>
      <c r="H25" s="37" t="s">
        <v>111</v>
      </c>
      <c r="I25" s="38">
        <f t="shared" si="4"/>
        <v>2500</v>
      </c>
      <c r="J25" s="38"/>
      <c r="K25" s="39">
        <v>0</v>
      </c>
      <c r="L25" s="38"/>
      <c r="M25" s="43">
        <f t="shared" si="5"/>
        <v>-2500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 customHeight="1" x14ac:dyDescent="0.2">
      <c r="A26" s="41"/>
      <c r="B26" s="32" t="s">
        <v>55</v>
      </c>
      <c r="C26" s="33" t="s">
        <v>37</v>
      </c>
      <c r="D26" s="34" t="s">
        <v>11</v>
      </c>
      <c r="E26" s="35">
        <v>450</v>
      </c>
      <c r="F26" s="34">
        <f>IFERROR(VLOOKUP($D26,'Instructions and setup'!$C$17:$E$26,2,FALSE),"")</f>
        <v>250</v>
      </c>
      <c r="G26" s="36"/>
      <c r="H26" s="37" t="s">
        <v>111</v>
      </c>
      <c r="I26" s="38">
        <f t="shared" si="4"/>
        <v>112500</v>
      </c>
      <c r="J26" s="38"/>
      <c r="K26" s="39">
        <v>0</v>
      </c>
      <c r="L26" s="38"/>
      <c r="M26" s="43">
        <f t="shared" si="5"/>
        <v>-112500</v>
      </c>
      <c r="N26" s="16"/>
      <c r="O26" s="16" t="s">
        <v>120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2.75" customHeight="1" x14ac:dyDescent="0.2">
      <c r="A27" s="41"/>
      <c r="B27" s="44" t="s">
        <v>42</v>
      </c>
      <c r="C27" s="33"/>
      <c r="D27" s="34"/>
      <c r="E27" s="35"/>
      <c r="F27" s="34" t="str">
        <f>IFERROR(VLOOKUP($D27,'Instructions and setup'!$C$17:$E$26,2,FALSE),"")</f>
        <v/>
      </c>
      <c r="G27" s="36" t="str">
        <f>IFERROR(VLOOKUP($D27,'Instructions and setup'!$C$17:$E$26,3,FALSE),"")</f>
        <v/>
      </c>
      <c r="H27" s="37"/>
      <c r="I27" s="38">
        <f t="shared" si="4"/>
        <v>0</v>
      </c>
      <c r="J27" s="38"/>
      <c r="K27" s="39">
        <v>0</v>
      </c>
      <c r="L27" s="38"/>
      <c r="M27" s="43">
        <f t="shared" si="5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.75" customHeight="1" x14ac:dyDescent="0.2">
      <c r="A28" s="41"/>
      <c r="B28" s="56" t="s">
        <v>43</v>
      </c>
      <c r="C28" s="46"/>
      <c r="D28" s="122"/>
      <c r="E28" s="123"/>
      <c r="F28" s="47" t="str">
        <f>IFERROR(VLOOKUP($D28,'Instructions and setup'!$C$17:$E$26,2,FALSE),"")</f>
        <v/>
      </c>
      <c r="G28" s="49" t="str">
        <f>IFERROR(VLOOKUP($D28,'Instructions and setup'!$C$17:$E$26,3,FALSE),"")</f>
        <v/>
      </c>
      <c r="H28" s="50"/>
      <c r="I28" s="51">
        <f t="shared" si="4"/>
        <v>0</v>
      </c>
      <c r="J28" s="51"/>
      <c r="K28" s="52">
        <v>0</v>
      </c>
      <c r="L28" s="51"/>
      <c r="M28" s="53">
        <f t="shared" si="5"/>
        <v>0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6" customHeight="1" x14ac:dyDescent="0.2">
      <c r="A29" s="5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7.25" customHeight="1" x14ac:dyDescent="0.2">
      <c r="A30" s="25"/>
      <c r="B30" s="57" t="s">
        <v>56</v>
      </c>
      <c r="C30" s="27"/>
      <c r="D30" s="27"/>
      <c r="E30" s="27"/>
      <c r="F30" s="27"/>
      <c r="G30" s="27"/>
      <c r="H30" s="27"/>
      <c r="I30" s="28">
        <f>+SUM(I31:I36)</f>
        <v>5400</v>
      </c>
      <c r="J30" s="29"/>
      <c r="K30" s="29">
        <f>+SUM(K31:K36)</f>
        <v>0</v>
      </c>
      <c r="L30" s="29"/>
      <c r="M30" s="30">
        <f>+SUM(M31:M36)</f>
        <v>-5400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customHeight="1" x14ac:dyDescent="0.2">
      <c r="A31" s="31"/>
      <c r="B31" s="32" t="s">
        <v>57</v>
      </c>
      <c r="C31" s="33"/>
      <c r="D31" s="34"/>
      <c r="E31" s="35"/>
      <c r="F31" s="34" t="str">
        <f>IFERROR(VLOOKUP($D31,'Instructions and setup'!$C$17:$E$26,2,FALSE),"")</f>
        <v/>
      </c>
      <c r="G31" s="36" t="str">
        <f>IFERROR(VLOOKUP($D31,'Instructions and setup'!$C$17:$E$26,3,FALSE),"")</f>
        <v/>
      </c>
      <c r="H31" s="37"/>
      <c r="I31" s="38">
        <f t="shared" ref="I31:I36" si="6">IF(C31="Variable",IFERROR(E31*F31,0),E31)</f>
        <v>0</v>
      </c>
      <c r="J31" s="38"/>
      <c r="K31" s="39">
        <v>0</v>
      </c>
      <c r="L31" s="38"/>
      <c r="M31" s="40">
        <f t="shared" ref="M31:M36" si="7">+K31-I31</f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customHeight="1" x14ac:dyDescent="0.2">
      <c r="A32" s="41"/>
      <c r="B32" s="32" t="s">
        <v>58</v>
      </c>
      <c r="C32" s="33" t="s">
        <v>39</v>
      </c>
      <c r="D32" s="34"/>
      <c r="E32" s="35">
        <v>650</v>
      </c>
      <c r="F32" s="34" t="str">
        <f>IFERROR(VLOOKUP($D32,'Instructions and setup'!$C$17:$E$26,2,FALSE),"")</f>
        <v/>
      </c>
      <c r="G32" s="36" t="str">
        <f>IFERROR(VLOOKUP($D32,'Instructions and setup'!$C$17:$E$26,3,FALSE),"")</f>
        <v/>
      </c>
      <c r="H32" s="37" t="s">
        <v>111</v>
      </c>
      <c r="I32" s="38">
        <f t="shared" si="6"/>
        <v>650</v>
      </c>
      <c r="J32" s="38"/>
      <c r="K32" s="39">
        <v>0</v>
      </c>
      <c r="L32" s="38"/>
      <c r="M32" s="43">
        <f t="shared" si="7"/>
        <v>-650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customHeight="1" x14ac:dyDescent="0.2">
      <c r="A33" s="41"/>
      <c r="B33" s="32" t="s">
        <v>59</v>
      </c>
      <c r="C33" s="33" t="s">
        <v>39</v>
      </c>
      <c r="D33" s="34"/>
      <c r="E33" s="35">
        <v>1250</v>
      </c>
      <c r="F33" s="34" t="str">
        <f>IFERROR(VLOOKUP($D33,'Instructions and setup'!$C$17:$E$26,2,FALSE),"")</f>
        <v/>
      </c>
      <c r="G33" s="36" t="str">
        <f>IFERROR(VLOOKUP($D33,'Instructions and setup'!$C$17:$E$26,3,FALSE),"")</f>
        <v/>
      </c>
      <c r="H33" s="37"/>
      <c r="I33" s="38">
        <f t="shared" si="6"/>
        <v>1250</v>
      </c>
      <c r="J33" s="38"/>
      <c r="K33" s="39">
        <v>0</v>
      </c>
      <c r="L33" s="38"/>
      <c r="M33" s="43">
        <f t="shared" si="7"/>
        <v>-1250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customHeight="1" x14ac:dyDescent="0.2">
      <c r="A34" s="41"/>
      <c r="B34" s="32" t="s">
        <v>60</v>
      </c>
      <c r="C34" s="33"/>
      <c r="D34" s="34"/>
      <c r="E34" s="35"/>
      <c r="F34" s="34" t="str">
        <f>IFERROR(VLOOKUP($D34,'Instructions and setup'!$C$17:$E$26,2,FALSE),"")</f>
        <v/>
      </c>
      <c r="G34" s="36" t="str">
        <f>IFERROR(VLOOKUP($D34,'Instructions and setup'!$C$17:$E$26,3,FALSE),"")</f>
        <v/>
      </c>
      <c r="H34" s="37"/>
      <c r="I34" s="38">
        <f t="shared" si="6"/>
        <v>0</v>
      </c>
      <c r="J34" s="38"/>
      <c r="K34" s="39">
        <v>0</v>
      </c>
      <c r="L34" s="38"/>
      <c r="M34" s="43">
        <f t="shared" si="7"/>
        <v>0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customHeight="1" x14ac:dyDescent="0.2">
      <c r="A35" s="41"/>
      <c r="B35" s="32" t="s">
        <v>123</v>
      </c>
      <c r="C35" s="33" t="s">
        <v>39</v>
      </c>
      <c r="D35" s="34"/>
      <c r="E35" s="35">
        <v>3500</v>
      </c>
      <c r="F35" s="34" t="str">
        <f>IFERROR(VLOOKUP($D35,'Instructions and setup'!$C$17:$E$26,2,FALSE),"")</f>
        <v/>
      </c>
      <c r="G35" s="36"/>
      <c r="H35" s="37"/>
      <c r="I35" s="38">
        <f t="shared" si="6"/>
        <v>3500</v>
      </c>
      <c r="J35" s="38"/>
      <c r="K35" s="39">
        <v>0</v>
      </c>
      <c r="L35" s="38"/>
      <c r="M35" s="43">
        <f t="shared" si="7"/>
        <v>-3500</v>
      </c>
      <c r="N35" s="16"/>
      <c r="O35" s="162" t="s">
        <v>125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customHeight="1" x14ac:dyDescent="0.2">
      <c r="A36" s="41"/>
      <c r="B36" s="45" t="s">
        <v>43</v>
      </c>
      <c r="C36" s="46"/>
      <c r="D36" s="122"/>
      <c r="E36" s="123"/>
      <c r="F36" s="47" t="str">
        <f>IFERROR(VLOOKUP($D36,'Instructions and setup'!$C$17:$E$26,2,FALSE),"")</f>
        <v/>
      </c>
      <c r="G36" s="49"/>
      <c r="H36" s="50"/>
      <c r="I36" s="51">
        <f t="shared" si="6"/>
        <v>0</v>
      </c>
      <c r="J36" s="51"/>
      <c r="K36" s="52">
        <v>0</v>
      </c>
      <c r="L36" s="51"/>
      <c r="M36" s="53">
        <f t="shared" si="7"/>
        <v>0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6" customHeight="1" x14ac:dyDescent="0.2">
      <c r="A37" s="5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7.25" customHeight="1" x14ac:dyDescent="0.2">
      <c r="A38" s="25"/>
      <c r="B38" s="57" t="s">
        <v>61</v>
      </c>
      <c r="C38" s="27"/>
      <c r="D38" s="27"/>
      <c r="E38" s="27"/>
      <c r="F38" s="27"/>
      <c r="G38" s="27"/>
      <c r="H38" s="27"/>
      <c r="I38" s="28">
        <f>+SUM(I39:I45)</f>
        <v>0</v>
      </c>
      <c r="J38" s="29"/>
      <c r="K38" s="29">
        <f>+SUM(K39:K45)</f>
        <v>0</v>
      </c>
      <c r="L38" s="29"/>
      <c r="M38" s="30">
        <f>+SUM(M39:M45)</f>
        <v>0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customHeight="1" x14ac:dyDescent="0.2">
      <c r="A39" s="31"/>
      <c r="B39" s="32" t="s">
        <v>62</v>
      </c>
      <c r="C39" s="33"/>
      <c r="D39" s="34"/>
      <c r="E39" s="35"/>
      <c r="F39" s="34" t="str">
        <f>IFERROR(VLOOKUP($D39,'Instructions and setup'!$C$17:$E$26,2,FALSE),"")</f>
        <v/>
      </c>
      <c r="G39" s="36" t="str">
        <f>IFERROR(VLOOKUP($D39,'Instructions and setup'!$C$17:$E$26,3,FALSE),"")</f>
        <v/>
      </c>
      <c r="H39" s="37" t="s">
        <v>111</v>
      </c>
      <c r="I39" s="38">
        <f t="shared" ref="I39:I45" si="8">IF(C39="Variable",IFERROR(E39*F39,0),E39)</f>
        <v>0</v>
      </c>
      <c r="J39" s="38"/>
      <c r="K39" s="39">
        <v>0</v>
      </c>
      <c r="L39" s="38"/>
      <c r="M39" s="40">
        <f t="shared" ref="M39:M45" si="9">+K39-I39</f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customHeight="1" x14ac:dyDescent="0.2">
      <c r="A40" s="41"/>
      <c r="B40" s="32" t="s">
        <v>63</v>
      </c>
      <c r="C40" s="33"/>
      <c r="D40" s="34"/>
      <c r="E40" s="35"/>
      <c r="F40" s="34" t="str">
        <f>IFERROR(VLOOKUP($D40,'Instructions and setup'!$C$17:$E$26,2,FALSE),"")</f>
        <v/>
      </c>
      <c r="G40" s="36" t="str">
        <f>IFERROR(VLOOKUP($D40,'Instructions and setup'!$C$17:$E$26,3,FALSE),"")</f>
        <v/>
      </c>
      <c r="H40" s="37" t="s">
        <v>111</v>
      </c>
      <c r="I40" s="38">
        <f t="shared" si="8"/>
        <v>0</v>
      </c>
      <c r="J40" s="38"/>
      <c r="K40" s="39">
        <v>0</v>
      </c>
      <c r="L40" s="38"/>
      <c r="M40" s="43">
        <f t="shared" si="9"/>
        <v>0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customHeight="1" x14ac:dyDescent="0.2">
      <c r="A41" s="41"/>
      <c r="B41" s="32" t="s">
        <v>64</v>
      </c>
      <c r="C41" s="33"/>
      <c r="D41" s="34"/>
      <c r="E41" s="35"/>
      <c r="F41" s="34" t="str">
        <f>IFERROR(VLOOKUP($D41,'Instructions and setup'!$C$17:$E$26,2,FALSE),"")</f>
        <v/>
      </c>
      <c r="G41" s="36" t="str">
        <f>IFERROR(VLOOKUP($D41,'Instructions and setup'!$C$17:$E$26,3,FALSE),"")</f>
        <v/>
      </c>
      <c r="H41" s="37" t="s">
        <v>111</v>
      </c>
      <c r="I41" s="38">
        <f t="shared" si="8"/>
        <v>0</v>
      </c>
      <c r="J41" s="38"/>
      <c r="K41" s="39">
        <v>0</v>
      </c>
      <c r="L41" s="38"/>
      <c r="M41" s="43">
        <f t="shared" si="9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customHeight="1" x14ac:dyDescent="0.2">
      <c r="A42" s="41"/>
      <c r="B42" s="32" t="s">
        <v>65</v>
      </c>
      <c r="C42" s="33"/>
      <c r="D42" s="34"/>
      <c r="E42" s="35"/>
      <c r="F42" s="34" t="str">
        <f>IFERROR(VLOOKUP($D42,'Instructions and setup'!$C$17:$E$26,2,FALSE),"")</f>
        <v/>
      </c>
      <c r="G42" s="36" t="str">
        <f>IFERROR(VLOOKUP($D42,'Instructions and setup'!$C$17:$E$26,3,FALSE),"")</f>
        <v/>
      </c>
      <c r="H42" s="37" t="s">
        <v>111</v>
      </c>
      <c r="I42" s="38">
        <f t="shared" si="8"/>
        <v>0</v>
      </c>
      <c r="J42" s="38"/>
      <c r="K42" s="39">
        <v>0</v>
      </c>
      <c r="L42" s="38"/>
      <c r="M42" s="43">
        <f t="shared" si="9"/>
        <v>0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customHeight="1" x14ac:dyDescent="0.2">
      <c r="A43" s="41"/>
      <c r="B43" s="32" t="s">
        <v>66</v>
      </c>
      <c r="C43" s="33"/>
      <c r="D43" s="34"/>
      <c r="E43" s="35"/>
      <c r="F43" s="34" t="str">
        <f>IFERROR(VLOOKUP($D43,'Instructions and setup'!$C$17:$E$26,2,FALSE),"")</f>
        <v/>
      </c>
      <c r="G43" s="36"/>
      <c r="H43" s="37" t="s">
        <v>111</v>
      </c>
      <c r="I43" s="38">
        <f t="shared" si="8"/>
        <v>0</v>
      </c>
      <c r="J43" s="38"/>
      <c r="K43" s="39">
        <v>0</v>
      </c>
      <c r="L43" s="38"/>
      <c r="M43" s="43">
        <f t="shared" si="9"/>
        <v>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customHeight="1" x14ac:dyDescent="0.2">
      <c r="A44" s="41"/>
      <c r="B44" s="44" t="s">
        <v>42</v>
      </c>
      <c r="C44" s="33"/>
      <c r="D44" s="34"/>
      <c r="E44" s="35"/>
      <c r="F44" s="34" t="str">
        <f>IFERROR(VLOOKUP($D44,'Instructions and setup'!$C$17:$E$26,2,FALSE),"")</f>
        <v/>
      </c>
      <c r="G44" s="36"/>
      <c r="H44" s="37"/>
      <c r="I44" s="38">
        <f t="shared" si="8"/>
        <v>0</v>
      </c>
      <c r="J44" s="38"/>
      <c r="K44" s="39">
        <v>0</v>
      </c>
      <c r="L44" s="38"/>
      <c r="M44" s="43">
        <f t="shared" si="9"/>
        <v>0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customHeight="1" x14ac:dyDescent="0.2">
      <c r="A45" s="41"/>
      <c r="B45" s="56" t="s">
        <v>43</v>
      </c>
      <c r="C45" s="46"/>
      <c r="D45" s="47"/>
      <c r="E45" s="48"/>
      <c r="F45" s="47" t="str">
        <f>IFERROR(VLOOKUP($D45,'Instructions and setup'!$C$17:$E$26,2,FALSE),"")</f>
        <v/>
      </c>
      <c r="G45" s="49" t="str">
        <f>IFERROR(VLOOKUP($D45,'Instructions and setup'!$C$17:$E$26,3,FALSE),"")</f>
        <v/>
      </c>
      <c r="H45" s="50"/>
      <c r="I45" s="51">
        <f t="shared" si="8"/>
        <v>0</v>
      </c>
      <c r="J45" s="51"/>
      <c r="K45" s="52">
        <v>0</v>
      </c>
      <c r="L45" s="51"/>
      <c r="M45" s="58">
        <f t="shared" si="9"/>
        <v>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6" customHeight="1" x14ac:dyDescent="0.2">
      <c r="A46" s="5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7.25" customHeight="1" x14ac:dyDescent="0.2">
      <c r="A47" s="25"/>
      <c r="B47" s="26" t="s">
        <v>67</v>
      </c>
      <c r="C47" s="27"/>
      <c r="D47" s="27"/>
      <c r="E47" s="27"/>
      <c r="F47" s="27"/>
      <c r="G47" s="27"/>
      <c r="H47" s="27"/>
      <c r="I47" s="28">
        <f>+SUM(I48:I53)</f>
        <v>1250</v>
      </c>
      <c r="J47" s="29"/>
      <c r="K47" s="29">
        <f>+SUM(K48:K53)</f>
        <v>0</v>
      </c>
      <c r="L47" s="29"/>
      <c r="M47" s="30">
        <f>+SUM(M48:M53)</f>
        <v>-1250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 customHeight="1" x14ac:dyDescent="0.2">
      <c r="A48" s="31"/>
      <c r="B48" s="32" t="s">
        <v>68</v>
      </c>
      <c r="C48" s="33"/>
      <c r="D48" s="34"/>
      <c r="E48" s="35"/>
      <c r="F48" s="34" t="str">
        <f>IFERROR(VLOOKUP($D48,'Instructions and setup'!$C$17:$E$26,2,FALSE),"")</f>
        <v/>
      </c>
      <c r="G48" s="36" t="str">
        <f>IFERROR(VLOOKUP($D48,'Instructions and setup'!$C$17:$E$26,3,FALSE),"")</f>
        <v/>
      </c>
      <c r="H48" s="37" t="s">
        <v>111</v>
      </c>
      <c r="I48" s="38">
        <f t="shared" ref="I48:I53" si="10">IF(C48="Variable",IFERROR(E48*F48,0),E48)</f>
        <v>0</v>
      </c>
      <c r="J48" s="38"/>
      <c r="K48" s="39">
        <v>0</v>
      </c>
      <c r="L48" s="38"/>
      <c r="M48" s="40">
        <f t="shared" ref="M48:M53" si="11">+K48-I48</f>
        <v>0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 customHeight="1" x14ac:dyDescent="0.2">
      <c r="A49" s="41"/>
      <c r="B49" s="32" t="s">
        <v>63</v>
      </c>
      <c r="C49" s="33"/>
      <c r="D49" s="34"/>
      <c r="E49" s="35"/>
      <c r="F49" s="34" t="str">
        <f>IFERROR(VLOOKUP($D49,'Instructions and setup'!$C$17:$E$26,2,FALSE),"")</f>
        <v/>
      </c>
      <c r="G49" s="36" t="str">
        <f>IFERROR(VLOOKUP($D49,'Instructions and setup'!$C$17:$E$26,3,FALSE),"")</f>
        <v/>
      </c>
      <c r="H49" s="37"/>
      <c r="I49" s="38">
        <f t="shared" si="10"/>
        <v>0</v>
      </c>
      <c r="J49" s="38"/>
      <c r="K49" s="39">
        <v>0</v>
      </c>
      <c r="L49" s="38"/>
      <c r="M49" s="43">
        <f t="shared" si="11"/>
        <v>0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customHeight="1" x14ac:dyDescent="0.2">
      <c r="A50" s="41"/>
      <c r="B50" s="32" t="s">
        <v>69</v>
      </c>
      <c r="C50" s="33"/>
      <c r="D50" s="34"/>
      <c r="E50" s="35"/>
      <c r="F50" s="34" t="str">
        <f>IFERROR(VLOOKUP($D50,'Instructions and setup'!$C$17:$E$26,2,FALSE),"")</f>
        <v/>
      </c>
      <c r="G50" s="36" t="str">
        <f>IFERROR(VLOOKUP($D50,'Instructions and setup'!$C$17:$E$26,3,FALSE),"")</f>
        <v/>
      </c>
      <c r="H50" s="37"/>
      <c r="I50" s="38">
        <f t="shared" si="10"/>
        <v>0</v>
      </c>
      <c r="J50" s="38"/>
      <c r="K50" s="39">
        <v>0</v>
      </c>
      <c r="L50" s="38"/>
      <c r="M50" s="43">
        <f t="shared" si="11"/>
        <v>0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customHeight="1" x14ac:dyDescent="0.2">
      <c r="A51" s="41"/>
      <c r="B51" s="32" t="s">
        <v>70</v>
      </c>
      <c r="C51" s="33" t="s">
        <v>37</v>
      </c>
      <c r="D51" s="34" t="s">
        <v>11</v>
      </c>
      <c r="E51" s="35">
        <v>5</v>
      </c>
      <c r="F51" s="34">
        <f>IFERROR(VLOOKUP($D51,'Instructions and setup'!$C$17:$E$26,2,FALSE),"")</f>
        <v>250</v>
      </c>
      <c r="G51" s="36" t="str">
        <f>IFERROR(VLOOKUP($D51,'Instructions and setup'!$C$17:$E$26,3,FALSE),"")</f>
        <v>participants</v>
      </c>
      <c r="H51" s="37"/>
      <c r="I51" s="38">
        <f t="shared" si="10"/>
        <v>1250</v>
      </c>
      <c r="J51" s="38"/>
      <c r="K51" s="39">
        <v>0</v>
      </c>
      <c r="L51" s="38"/>
      <c r="M51" s="43">
        <f t="shared" si="11"/>
        <v>-1250</v>
      </c>
      <c r="N51" s="16"/>
      <c r="O51" s="16" t="s">
        <v>122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customHeight="1" x14ac:dyDescent="0.2">
      <c r="A52" s="41"/>
      <c r="B52" s="44" t="s">
        <v>42</v>
      </c>
      <c r="C52" s="33"/>
      <c r="D52" s="34"/>
      <c r="E52" s="35"/>
      <c r="F52" s="34" t="str">
        <f>IFERROR(VLOOKUP($D52,'Instructions and setup'!$C$17:$E$26,2,FALSE),"")</f>
        <v/>
      </c>
      <c r="G52" s="36"/>
      <c r="H52" s="37"/>
      <c r="I52" s="38">
        <f t="shared" si="10"/>
        <v>0</v>
      </c>
      <c r="J52" s="38"/>
      <c r="K52" s="39">
        <v>0</v>
      </c>
      <c r="L52" s="38"/>
      <c r="M52" s="43">
        <f t="shared" si="11"/>
        <v>0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customHeight="1" x14ac:dyDescent="0.2">
      <c r="A53" s="41"/>
      <c r="B53" s="56" t="s">
        <v>43</v>
      </c>
      <c r="C53" s="46"/>
      <c r="D53" s="122"/>
      <c r="E53" s="123"/>
      <c r="F53" s="47" t="str">
        <f>IFERROR(VLOOKUP($D53,'Instructions and setup'!$C$17:$E$26,2,FALSE),"")</f>
        <v/>
      </c>
      <c r="G53" s="49"/>
      <c r="H53" s="50"/>
      <c r="I53" s="51">
        <f t="shared" si="10"/>
        <v>0</v>
      </c>
      <c r="J53" s="51"/>
      <c r="K53" s="52">
        <v>0</v>
      </c>
      <c r="L53" s="51"/>
      <c r="M53" s="53">
        <f t="shared" si="11"/>
        <v>0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6" customHeight="1" x14ac:dyDescent="0.2">
      <c r="A54" s="54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7.25" customHeight="1" x14ac:dyDescent="0.2">
      <c r="A55" s="25"/>
      <c r="B55" s="26" t="s">
        <v>71</v>
      </c>
      <c r="C55" s="27"/>
      <c r="D55" s="27"/>
      <c r="E55" s="27"/>
      <c r="F55" s="27"/>
      <c r="G55" s="27"/>
      <c r="H55" s="27"/>
      <c r="I55" s="29">
        <f>+SUM(I56:I60)</f>
        <v>5000</v>
      </c>
      <c r="J55" s="29"/>
      <c r="K55" s="29">
        <f>+SUM(K56:K60)</f>
        <v>0</v>
      </c>
      <c r="L55" s="29"/>
      <c r="M55" s="30">
        <f>+SUM(M56:M60)</f>
        <v>-5000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customHeight="1" x14ac:dyDescent="0.2">
      <c r="A56" s="31"/>
      <c r="B56" s="32" t="s">
        <v>72</v>
      </c>
      <c r="C56" s="33"/>
      <c r="D56" s="34"/>
      <c r="E56" s="35"/>
      <c r="F56" s="34" t="str">
        <f>IFERROR(VLOOKUP($D56,'Instructions and setup'!$C$17:$E$26,2,FALSE),"")</f>
        <v/>
      </c>
      <c r="G56" s="36" t="str">
        <f>IFERROR(VLOOKUP($D56,'Instructions and setup'!$C$17:$E$26,3,FALSE),"")</f>
        <v/>
      </c>
      <c r="H56" s="37" t="s">
        <v>111</v>
      </c>
      <c r="I56" s="38">
        <f t="shared" ref="I56:I60" si="12">IF(C56="Variable",IFERROR(E56*F56,0),E56)</f>
        <v>0</v>
      </c>
      <c r="J56" s="38"/>
      <c r="K56" s="39">
        <v>0</v>
      </c>
      <c r="L56" s="38"/>
      <c r="M56" s="40">
        <f t="shared" ref="M56:M60" si="13">+K56-I56</f>
        <v>0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customHeight="1" x14ac:dyDescent="0.2">
      <c r="A57" s="41"/>
      <c r="B57" s="32" t="s">
        <v>73</v>
      </c>
      <c r="C57" s="33"/>
      <c r="D57" s="34"/>
      <c r="E57" s="35"/>
      <c r="F57" s="34" t="str">
        <f>IFERROR(VLOOKUP($D57,'Instructions and setup'!$C$17:$E$26,2,FALSE),"")</f>
        <v/>
      </c>
      <c r="G57" s="36" t="str">
        <f>IFERROR(VLOOKUP($D57,'Instructions and setup'!$C$17:$E$26,3,FALSE),"")</f>
        <v/>
      </c>
      <c r="H57" s="37" t="s">
        <v>111</v>
      </c>
      <c r="I57" s="38">
        <f t="shared" si="12"/>
        <v>0</v>
      </c>
      <c r="J57" s="38"/>
      <c r="K57" s="39">
        <v>0</v>
      </c>
      <c r="L57" s="38"/>
      <c r="M57" s="43">
        <f t="shared" si="13"/>
        <v>0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customHeight="1" x14ac:dyDescent="0.2">
      <c r="A58" s="41"/>
      <c r="B58" s="32" t="s">
        <v>74</v>
      </c>
      <c r="C58" s="33"/>
      <c r="D58" s="34"/>
      <c r="E58" s="35"/>
      <c r="F58" s="34" t="str">
        <f>IFERROR(VLOOKUP($D58,'Instructions and setup'!$C$17:$E$26,2,FALSE),"")</f>
        <v/>
      </c>
      <c r="G58" s="36" t="str">
        <f>IFERROR(VLOOKUP($D58,'Instructions and setup'!$C$17:$E$26,3,FALSE),"")</f>
        <v/>
      </c>
      <c r="H58" s="37" t="s">
        <v>111</v>
      </c>
      <c r="I58" s="38">
        <f t="shared" si="12"/>
        <v>0</v>
      </c>
      <c r="J58" s="38"/>
      <c r="K58" s="39">
        <v>0</v>
      </c>
      <c r="L58" s="38"/>
      <c r="M58" s="43">
        <f t="shared" si="13"/>
        <v>0</v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 customHeight="1" x14ac:dyDescent="0.2">
      <c r="A59" s="41"/>
      <c r="B59" s="32" t="s">
        <v>121</v>
      </c>
      <c r="C59" s="33" t="s">
        <v>39</v>
      </c>
      <c r="D59" s="34"/>
      <c r="E59" s="35">
        <v>5000</v>
      </c>
      <c r="F59" s="34" t="str">
        <f>IFERROR(VLOOKUP($D59,'Instructions and setup'!$C$17:$E$26,2,FALSE),"")</f>
        <v/>
      </c>
      <c r="G59" s="36" t="str">
        <f>IFERROR(VLOOKUP($D59,'Instructions and setup'!$C$17:$E$26,3,FALSE),"")</f>
        <v/>
      </c>
      <c r="H59" s="37"/>
      <c r="I59" s="38">
        <f t="shared" si="12"/>
        <v>5000</v>
      </c>
      <c r="J59" s="38"/>
      <c r="K59" s="39">
        <v>0</v>
      </c>
      <c r="L59" s="38"/>
      <c r="M59" s="43">
        <f t="shared" si="13"/>
        <v>-5000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customHeight="1" x14ac:dyDescent="0.2">
      <c r="A60" s="41"/>
      <c r="B60" s="45" t="s">
        <v>43</v>
      </c>
      <c r="C60" s="46"/>
      <c r="D60" s="47"/>
      <c r="E60" s="48"/>
      <c r="F60" s="47" t="str">
        <f>IFERROR(VLOOKUP($D60,'Instructions and setup'!$C$17:$E$26,2,FALSE),"")</f>
        <v/>
      </c>
      <c r="G60" s="49"/>
      <c r="H60" s="50"/>
      <c r="I60" s="51">
        <f t="shared" si="12"/>
        <v>0</v>
      </c>
      <c r="J60" s="51"/>
      <c r="K60" s="52">
        <v>0</v>
      </c>
      <c r="L60" s="51"/>
      <c r="M60" s="53">
        <f t="shared" si="13"/>
        <v>0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6" customHeight="1" x14ac:dyDescent="0.2">
      <c r="A61" s="54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0.25" customHeight="1" x14ac:dyDescent="0.2">
      <c r="A62" s="59"/>
      <c r="B62" s="149" t="s">
        <v>75</v>
      </c>
      <c r="C62" s="142"/>
      <c r="D62" s="142"/>
      <c r="E62" s="142"/>
      <c r="F62" s="142"/>
      <c r="G62" s="142"/>
      <c r="H62" s="143"/>
      <c r="I62" s="60" t="s">
        <v>31</v>
      </c>
      <c r="J62" s="60"/>
      <c r="K62" s="60" t="s">
        <v>32</v>
      </c>
      <c r="L62" s="60"/>
      <c r="M62" s="61" t="s">
        <v>33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0.25" customHeight="1" x14ac:dyDescent="0.2">
      <c r="A63" s="59"/>
      <c r="B63" s="150"/>
      <c r="C63" s="151"/>
      <c r="D63" s="151"/>
      <c r="E63" s="151"/>
      <c r="F63" s="151"/>
      <c r="G63" s="151"/>
      <c r="H63" s="152"/>
      <c r="I63" s="62">
        <f t="shared" ref="I63:M63" si="14">+I55+I47+I38+I20+I30+I12+I4</f>
        <v>226150</v>
      </c>
      <c r="J63" s="62">
        <f t="shared" si="14"/>
        <v>0</v>
      </c>
      <c r="K63" s="62">
        <f t="shared" si="14"/>
        <v>42000</v>
      </c>
      <c r="L63" s="63">
        <f t="shared" si="14"/>
        <v>0</v>
      </c>
      <c r="M63" s="64">
        <f t="shared" si="14"/>
        <v>-162750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8.5" customHeight="1" x14ac:dyDescent="0.2">
      <c r="A64" s="59"/>
      <c r="B64" s="65" t="s">
        <v>76</v>
      </c>
      <c r="C64" s="153" t="s">
        <v>77</v>
      </c>
      <c r="D64" s="154"/>
      <c r="E64" s="66">
        <v>0.15</v>
      </c>
      <c r="F64" s="155" t="s">
        <v>78</v>
      </c>
      <c r="G64" s="156"/>
      <c r="H64" s="154"/>
      <c r="I64" s="67">
        <f>+I63*E64</f>
        <v>33922.5</v>
      </c>
      <c r="J64" s="67"/>
      <c r="K64" s="67"/>
      <c r="L64" s="68"/>
      <c r="M64" s="69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8.5" customHeight="1" x14ac:dyDescent="0.2">
      <c r="A65" s="59"/>
      <c r="B65" s="141" t="s">
        <v>79</v>
      </c>
      <c r="C65" s="142"/>
      <c r="D65" s="142"/>
      <c r="E65" s="142"/>
      <c r="F65" s="142"/>
      <c r="G65" s="142"/>
      <c r="H65" s="143"/>
      <c r="I65" s="60" t="s">
        <v>31</v>
      </c>
      <c r="J65" s="60"/>
      <c r="K65" s="60" t="s">
        <v>32</v>
      </c>
      <c r="L65" s="60"/>
      <c r="M65" s="61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20.25" customHeight="1" x14ac:dyDescent="0.2">
      <c r="A66" s="59"/>
      <c r="B66" s="144"/>
      <c r="C66" s="136"/>
      <c r="D66" s="136"/>
      <c r="E66" s="136"/>
      <c r="F66" s="136"/>
      <c r="G66" s="136"/>
      <c r="H66" s="137"/>
      <c r="I66" s="67">
        <f>+I63+I64</f>
        <v>260072.5</v>
      </c>
      <c r="J66" s="67">
        <f>+J58+J50+J41+J23+J33+J15+J7</f>
        <v>0</v>
      </c>
      <c r="K66" s="67">
        <f>+K63</f>
        <v>42000</v>
      </c>
      <c r="L66" s="68"/>
      <c r="M66" s="69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8" customHeight="1" x14ac:dyDescent="0.2">
      <c r="A67" s="22"/>
      <c r="B67" s="145" t="s">
        <v>80</v>
      </c>
      <c r="C67" s="70" t="str">
        <f>+B4</f>
        <v>Venue Costs</v>
      </c>
      <c r="D67" s="71"/>
      <c r="E67" s="71"/>
      <c r="F67" s="71"/>
      <c r="G67" s="71"/>
      <c r="H67" s="71"/>
      <c r="I67" s="72">
        <f>+I4</f>
        <v>33000</v>
      </c>
      <c r="J67" s="71"/>
      <c r="K67" s="72">
        <f>+K4</f>
        <v>42000</v>
      </c>
      <c r="L67" s="71"/>
      <c r="M67" s="73">
        <f>+M4</f>
        <v>-44600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8" customHeight="1" x14ac:dyDescent="0.2">
      <c r="A68" s="22"/>
      <c r="B68" s="146"/>
      <c r="C68" s="74" t="str">
        <f>+B12</f>
        <v>Catering</v>
      </c>
      <c r="D68" s="75"/>
      <c r="E68" s="75"/>
      <c r="F68" s="75"/>
      <c r="G68" s="75"/>
      <c r="H68" s="75"/>
      <c r="I68" s="76">
        <f>+I12</f>
        <v>37500</v>
      </c>
      <c r="J68" s="75"/>
      <c r="K68" s="76">
        <f>+K12</f>
        <v>0</v>
      </c>
      <c r="L68" s="75"/>
      <c r="M68" s="77">
        <f>+M12</f>
        <v>37500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8" customHeight="1" x14ac:dyDescent="0.2">
      <c r="A69" s="22"/>
      <c r="B69" s="146"/>
      <c r="C69" s="74" t="str">
        <f>+B20</f>
        <v>Program</v>
      </c>
      <c r="D69" s="75"/>
      <c r="E69" s="75"/>
      <c r="F69" s="75"/>
      <c r="G69" s="75"/>
      <c r="H69" s="75"/>
      <c r="I69" s="76">
        <f>+I20</f>
        <v>144000</v>
      </c>
      <c r="J69" s="75"/>
      <c r="K69" s="76">
        <f>+K20</f>
        <v>0</v>
      </c>
      <c r="L69" s="75"/>
      <c r="M69" s="77">
        <f>+M20</f>
        <v>-144000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8" customHeight="1" x14ac:dyDescent="0.2">
      <c r="A70" s="22"/>
      <c r="B70" s="146"/>
      <c r="C70" s="74" t="str">
        <f>+B30</f>
        <v>Audio/Visual/Technology</v>
      </c>
      <c r="D70" s="75"/>
      <c r="E70" s="75"/>
      <c r="F70" s="75"/>
      <c r="G70" s="75"/>
      <c r="H70" s="75"/>
      <c r="I70" s="76">
        <f>+I30</f>
        <v>5400</v>
      </c>
      <c r="J70" s="75"/>
      <c r="K70" s="76">
        <f>+K30</f>
        <v>0</v>
      </c>
      <c r="L70" s="75"/>
      <c r="M70" s="77">
        <f>+M30</f>
        <v>-5400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8" customHeight="1" x14ac:dyDescent="0.2">
      <c r="A71" s="22"/>
      <c r="B71" s="146"/>
      <c r="C71" s="74" t="str">
        <f>+B38</f>
        <v>COVID-19 Related Expenses</v>
      </c>
      <c r="D71" s="75"/>
      <c r="E71" s="75"/>
      <c r="F71" s="75"/>
      <c r="G71" s="75"/>
      <c r="H71" s="75"/>
      <c r="I71" s="76">
        <f>+I38</f>
        <v>0</v>
      </c>
      <c r="J71" s="75"/>
      <c r="K71" s="76">
        <f>+K38</f>
        <v>0</v>
      </c>
      <c r="L71" s="75"/>
      <c r="M71" s="77">
        <f>+M38</f>
        <v>0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8" customHeight="1" x14ac:dyDescent="0.2">
      <c r="A72" s="22"/>
      <c r="B72" s="146"/>
      <c r="C72" s="74" t="str">
        <f>+B47</f>
        <v>Additional Fees</v>
      </c>
      <c r="D72" s="75"/>
      <c r="E72" s="75"/>
      <c r="F72" s="75"/>
      <c r="G72" s="75"/>
      <c r="H72" s="75"/>
      <c r="I72" s="76">
        <f>+I47</f>
        <v>1250</v>
      </c>
      <c r="J72" s="75"/>
      <c r="K72" s="76">
        <f>+K47</f>
        <v>0</v>
      </c>
      <c r="L72" s="75"/>
      <c r="M72" s="77">
        <f>+M47</f>
        <v>-1250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8" customHeight="1" x14ac:dyDescent="0.2">
      <c r="A73" s="22"/>
      <c r="B73" s="146"/>
      <c r="C73" s="74" t="str">
        <f>+B55</f>
        <v>Miscellaneous</v>
      </c>
      <c r="D73" s="75"/>
      <c r="E73" s="75"/>
      <c r="F73" s="75"/>
      <c r="G73" s="75"/>
      <c r="H73" s="75"/>
      <c r="I73" s="76">
        <f>+I55</f>
        <v>5000</v>
      </c>
      <c r="J73" s="75"/>
      <c r="K73" s="76">
        <f t="shared" ref="K73:K74" si="15">+K55</f>
        <v>0</v>
      </c>
      <c r="L73" s="75"/>
      <c r="M73" s="77">
        <f t="shared" ref="M73:M74" si="16">+M55</f>
        <v>-5000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8" customHeight="1" x14ac:dyDescent="0.2">
      <c r="A74" s="22"/>
      <c r="B74" s="147"/>
      <c r="C74" s="78" t="str">
        <f>+B64</f>
        <v>Contingency Fund</v>
      </c>
      <c r="D74" s="79"/>
      <c r="E74" s="79"/>
      <c r="F74" s="79"/>
      <c r="G74" s="79"/>
      <c r="H74" s="79"/>
      <c r="I74" s="80">
        <f>+I64</f>
        <v>33922.5</v>
      </c>
      <c r="J74" s="79"/>
      <c r="K74" s="80">
        <f t="shared" si="15"/>
        <v>0</v>
      </c>
      <c r="L74" s="79"/>
      <c r="M74" s="81">
        <f t="shared" si="16"/>
        <v>0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customHeight="1" x14ac:dyDescent="0.2">
      <c r="A75" s="22"/>
      <c r="B75" s="22"/>
      <c r="C75" s="22"/>
      <c r="D75" s="22"/>
      <c r="E75" s="22"/>
      <c r="F75" s="22"/>
      <c r="G75" s="22"/>
      <c r="H75" s="22"/>
      <c r="I75" s="82"/>
      <c r="J75" s="82"/>
      <c r="K75" s="82"/>
      <c r="L75" s="82"/>
      <c r="M75" s="82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 customHeight="1" x14ac:dyDescent="0.2">
      <c r="A76" s="22"/>
      <c r="B76" s="22"/>
      <c r="C76" s="22"/>
      <c r="D76" s="22"/>
      <c r="E76" s="22"/>
      <c r="F76" s="22"/>
      <c r="G76" s="22"/>
      <c r="H76" s="22"/>
      <c r="I76" s="82"/>
      <c r="J76" s="82"/>
      <c r="K76" s="82"/>
      <c r="L76" s="82"/>
      <c r="M76" s="82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82"/>
      <c r="J77" s="82"/>
      <c r="K77" s="82"/>
      <c r="L77" s="82"/>
      <c r="M77" s="82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 customHeight="1" x14ac:dyDescent="0.2">
      <c r="A78" s="22"/>
      <c r="B78" s="22"/>
      <c r="C78" s="22"/>
      <c r="D78" s="22"/>
      <c r="E78" s="22"/>
      <c r="F78" s="22"/>
      <c r="G78" s="22"/>
      <c r="H78" s="22"/>
      <c r="I78" s="82"/>
      <c r="J78" s="82"/>
      <c r="K78" s="82"/>
      <c r="L78" s="82"/>
      <c r="M78" s="82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customHeight="1" x14ac:dyDescent="0.2">
      <c r="A79" s="22"/>
      <c r="B79" s="22"/>
      <c r="C79" s="22"/>
      <c r="D79" s="22"/>
      <c r="E79" s="22"/>
      <c r="F79" s="22"/>
      <c r="G79" s="22"/>
      <c r="H79" s="22"/>
      <c r="I79" s="82"/>
      <c r="J79" s="82"/>
      <c r="K79" s="82"/>
      <c r="L79" s="82"/>
      <c r="M79" s="82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 customHeight="1" x14ac:dyDescent="0.2">
      <c r="A80" s="22"/>
      <c r="B80" s="22"/>
      <c r="C80" s="22"/>
      <c r="D80" s="22"/>
      <c r="E80" s="22"/>
      <c r="F80" s="22"/>
      <c r="G80" s="22"/>
      <c r="H80" s="22"/>
      <c r="I80" s="82"/>
      <c r="J80" s="82"/>
      <c r="K80" s="82"/>
      <c r="L80" s="82"/>
      <c r="M80" s="82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customHeight="1" x14ac:dyDescent="0.2">
      <c r="A81" s="22"/>
      <c r="B81" s="22"/>
      <c r="C81" s="22"/>
      <c r="D81" s="22"/>
      <c r="E81" s="22"/>
      <c r="F81" s="22"/>
      <c r="G81" s="22"/>
      <c r="H81" s="22"/>
      <c r="I81" s="82"/>
      <c r="J81" s="82"/>
      <c r="K81" s="82"/>
      <c r="L81" s="82"/>
      <c r="M81" s="82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 customHeight="1" x14ac:dyDescent="0.2">
      <c r="A82" s="22"/>
      <c r="B82" s="22"/>
      <c r="C82" s="22"/>
      <c r="D82" s="22"/>
      <c r="E82" s="22"/>
      <c r="F82" s="22"/>
      <c r="G82" s="22"/>
      <c r="H82" s="22"/>
      <c r="I82" s="82"/>
      <c r="J82" s="82"/>
      <c r="K82" s="82"/>
      <c r="L82" s="82"/>
      <c r="M82" s="82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82"/>
      <c r="J83" s="82"/>
      <c r="K83" s="82"/>
      <c r="L83" s="82"/>
      <c r="M83" s="82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customHeight="1" x14ac:dyDescent="0.2">
      <c r="A84" s="22"/>
      <c r="B84" s="22"/>
      <c r="C84" s="22"/>
      <c r="D84" s="22"/>
      <c r="E84" s="22"/>
      <c r="F84" s="22"/>
      <c r="G84" s="22"/>
      <c r="H84" s="22"/>
      <c r="I84" s="82"/>
      <c r="J84" s="82"/>
      <c r="K84" s="82"/>
      <c r="L84" s="82"/>
      <c r="M84" s="82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customHeight="1" x14ac:dyDescent="0.2">
      <c r="A85" s="22"/>
      <c r="B85" s="22"/>
      <c r="C85" s="22"/>
      <c r="D85" s="22"/>
      <c r="E85" s="22"/>
      <c r="F85" s="22"/>
      <c r="G85" s="22"/>
      <c r="H85" s="22"/>
      <c r="I85" s="82"/>
      <c r="J85" s="82"/>
      <c r="K85" s="82"/>
      <c r="L85" s="82"/>
      <c r="M85" s="82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customHeight="1" x14ac:dyDescent="0.2">
      <c r="A86" s="22"/>
      <c r="B86" s="22"/>
      <c r="C86" s="22"/>
      <c r="D86" s="22"/>
      <c r="E86" s="22"/>
      <c r="F86" s="22"/>
      <c r="G86" s="22"/>
      <c r="H86" s="22"/>
      <c r="I86" s="82"/>
      <c r="J86" s="82"/>
      <c r="K86" s="82"/>
      <c r="L86" s="82"/>
      <c r="M86" s="82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customHeight="1" x14ac:dyDescent="0.2">
      <c r="A87" s="22"/>
      <c r="B87" s="22"/>
      <c r="C87" s="22"/>
      <c r="D87" s="22"/>
      <c r="E87" s="22"/>
      <c r="F87" s="22"/>
      <c r="G87" s="22"/>
      <c r="H87" s="22"/>
      <c r="I87" s="82"/>
      <c r="J87" s="82"/>
      <c r="K87" s="82"/>
      <c r="L87" s="82"/>
      <c r="M87" s="82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customHeight="1" x14ac:dyDescent="0.2">
      <c r="A88" s="22"/>
      <c r="B88" s="22"/>
      <c r="C88" s="22"/>
      <c r="D88" s="22"/>
      <c r="E88" s="22"/>
      <c r="F88" s="22"/>
      <c r="G88" s="22"/>
      <c r="H88" s="22"/>
      <c r="I88" s="82"/>
      <c r="J88" s="82"/>
      <c r="K88" s="82"/>
      <c r="L88" s="82"/>
      <c r="M88" s="82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customHeight="1" x14ac:dyDescent="0.2">
      <c r="A89" s="22"/>
      <c r="B89" s="22"/>
      <c r="C89" s="22"/>
      <c r="D89" s="22"/>
      <c r="E89" s="22"/>
      <c r="F89" s="22"/>
      <c r="G89" s="22"/>
      <c r="H89" s="22"/>
      <c r="I89" s="82"/>
      <c r="J89" s="82"/>
      <c r="K89" s="82"/>
      <c r="L89" s="82"/>
      <c r="M89" s="82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customHeight="1" x14ac:dyDescent="0.2">
      <c r="A90" s="22"/>
      <c r="B90" s="22"/>
      <c r="C90" s="22"/>
      <c r="D90" s="22"/>
      <c r="E90" s="22"/>
      <c r="F90" s="22"/>
      <c r="G90" s="22"/>
      <c r="H90" s="22"/>
      <c r="I90" s="82"/>
      <c r="J90" s="82"/>
      <c r="K90" s="82"/>
      <c r="L90" s="82"/>
      <c r="M90" s="82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customHeight="1" x14ac:dyDescent="0.2">
      <c r="A91" s="22"/>
      <c r="B91" s="22"/>
      <c r="C91" s="22"/>
      <c r="D91" s="22"/>
      <c r="E91" s="22"/>
      <c r="F91" s="22"/>
      <c r="G91" s="22"/>
      <c r="H91" s="22"/>
      <c r="I91" s="82"/>
      <c r="J91" s="82"/>
      <c r="K91" s="82"/>
      <c r="L91" s="82"/>
      <c r="M91" s="82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customHeight="1" x14ac:dyDescent="0.2">
      <c r="A92" s="22"/>
      <c r="B92" s="22"/>
      <c r="C92" s="22"/>
      <c r="D92" s="22"/>
      <c r="E92" s="22"/>
      <c r="F92" s="22"/>
      <c r="G92" s="22"/>
      <c r="H92" s="22"/>
      <c r="I92" s="82"/>
      <c r="J92" s="82"/>
      <c r="K92" s="82"/>
      <c r="L92" s="82"/>
      <c r="M92" s="82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customHeight="1" x14ac:dyDescent="0.2">
      <c r="A93" s="22"/>
      <c r="B93" s="22"/>
      <c r="C93" s="22"/>
      <c r="D93" s="22"/>
      <c r="E93" s="22"/>
      <c r="F93" s="22"/>
      <c r="G93" s="22"/>
      <c r="H93" s="22"/>
      <c r="I93" s="82"/>
      <c r="J93" s="82"/>
      <c r="K93" s="82"/>
      <c r="L93" s="82"/>
      <c r="M93" s="82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customHeight="1" x14ac:dyDescent="0.2">
      <c r="A94" s="22"/>
      <c r="B94" s="22"/>
      <c r="C94" s="22"/>
      <c r="D94" s="22"/>
      <c r="E94" s="22"/>
      <c r="F94" s="22"/>
      <c r="G94" s="22"/>
      <c r="H94" s="22"/>
      <c r="I94" s="82"/>
      <c r="J94" s="82"/>
      <c r="K94" s="82"/>
      <c r="L94" s="82"/>
      <c r="M94" s="82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customHeight="1" x14ac:dyDescent="0.2">
      <c r="A95" s="22"/>
      <c r="B95" s="22"/>
      <c r="C95" s="22"/>
      <c r="D95" s="22"/>
      <c r="E95" s="22"/>
      <c r="F95" s="22"/>
      <c r="G95" s="22"/>
      <c r="H95" s="22"/>
      <c r="I95" s="82"/>
      <c r="J95" s="82"/>
      <c r="K95" s="82"/>
      <c r="L95" s="82"/>
      <c r="M95" s="82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customHeight="1" x14ac:dyDescent="0.2">
      <c r="A96" s="22"/>
      <c r="B96" s="22"/>
      <c r="C96" s="22"/>
      <c r="D96" s="22"/>
      <c r="E96" s="22"/>
      <c r="F96" s="22"/>
      <c r="G96" s="22"/>
      <c r="H96" s="22"/>
      <c r="I96" s="82"/>
      <c r="J96" s="82"/>
      <c r="K96" s="82"/>
      <c r="L96" s="82"/>
      <c r="M96" s="82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customHeight="1" x14ac:dyDescent="0.2">
      <c r="A97" s="22"/>
      <c r="B97" s="22"/>
      <c r="C97" s="22"/>
      <c r="D97" s="22"/>
      <c r="E97" s="22"/>
      <c r="F97" s="22"/>
      <c r="G97" s="22"/>
      <c r="H97" s="22"/>
      <c r="I97" s="82"/>
      <c r="J97" s="82"/>
      <c r="K97" s="82"/>
      <c r="L97" s="82"/>
      <c r="M97" s="82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customHeight="1" x14ac:dyDescent="0.2">
      <c r="A98" s="22"/>
      <c r="B98" s="22"/>
      <c r="C98" s="22"/>
      <c r="D98" s="22"/>
      <c r="E98" s="22"/>
      <c r="F98" s="22"/>
      <c r="G98" s="22"/>
      <c r="H98" s="22"/>
      <c r="I98" s="82"/>
      <c r="J98" s="82"/>
      <c r="K98" s="82"/>
      <c r="L98" s="82"/>
      <c r="M98" s="82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customHeight="1" x14ac:dyDescent="0.2">
      <c r="A99" s="22"/>
      <c r="B99" s="22"/>
      <c r="C99" s="22"/>
      <c r="D99" s="22"/>
      <c r="E99" s="22"/>
      <c r="F99" s="22"/>
      <c r="G99" s="22"/>
      <c r="H99" s="22"/>
      <c r="I99" s="82"/>
      <c r="J99" s="82"/>
      <c r="K99" s="82"/>
      <c r="L99" s="82"/>
      <c r="M99" s="82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82"/>
      <c r="J100" s="82"/>
      <c r="K100" s="82"/>
      <c r="L100" s="82"/>
      <c r="M100" s="82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82"/>
      <c r="J101" s="82"/>
      <c r="K101" s="82"/>
      <c r="L101" s="82"/>
      <c r="M101" s="82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hidden="1" customHeight="1" x14ac:dyDescent="0.2">
      <c r="A102" s="22"/>
      <c r="B102" s="22"/>
      <c r="C102" s="22"/>
      <c r="D102" s="22"/>
      <c r="E102" s="22"/>
      <c r="F102" s="22"/>
      <c r="G102" s="22"/>
      <c r="H102" s="22"/>
      <c r="I102" s="82"/>
      <c r="J102" s="82"/>
      <c r="K102" s="82"/>
      <c r="L102" s="82"/>
      <c r="M102" s="82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hidden="1" customHeight="1" x14ac:dyDescent="0.2">
      <c r="A103" s="22"/>
      <c r="B103" s="22"/>
      <c r="C103" s="22"/>
      <c r="D103" s="22"/>
      <c r="E103" s="22"/>
      <c r="F103" s="22"/>
      <c r="G103" s="22"/>
      <c r="H103" s="22"/>
      <c r="I103" s="82"/>
      <c r="J103" s="82"/>
      <c r="K103" s="82"/>
      <c r="L103" s="82"/>
      <c r="M103" s="82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hidden="1" customHeight="1" x14ac:dyDescent="0.2">
      <c r="A104" s="22"/>
      <c r="B104" s="22"/>
      <c r="C104" s="22"/>
      <c r="D104" s="22"/>
      <c r="E104" s="22"/>
      <c r="F104" s="22"/>
      <c r="G104" s="22"/>
      <c r="H104" s="22"/>
      <c r="I104" s="83"/>
      <c r="J104" s="83"/>
      <c r="K104" s="82"/>
      <c r="L104" s="83"/>
      <c r="M104" s="82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hidden="1" customHeight="1" x14ac:dyDescent="0.2">
      <c r="A105" s="22"/>
      <c r="B105" s="22"/>
      <c r="C105" s="22"/>
      <c r="D105" s="22"/>
      <c r="E105" s="22"/>
      <c r="F105" s="22"/>
      <c r="G105" s="22"/>
      <c r="H105" s="22"/>
      <c r="I105" s="82"/>
      <c r="J105" s="82"/>
      <c r="K105" s="82"/>
      <c r="L105" s="82"/>
      <c r="M105" s="82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hidden="1" customHeight="1" x14ac:dyDescent="0.2">
      <c r="A106" s="22"/>
      <c r="B106" s="22"/>
      <c r="C106" s="22"/>
      <c r="D106" s="22"/>
      <c r="E106" s="22"/>
      <c r="F106" s="22"/>
      <c r="G106" s="22"/>
      <c r="H106" s="22"/>
      <c r="I106" s="82"/>
      <c r="J106" s="82"/>
      <c r="K106" s="82"/>
      <c r="L106" s="82"/>
      <c r="M106" s="82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hidden="1" customHeight="1" x14ac:dyDescent="0.2">
      <c r="A107" s="22"/>
      <c r="B107" s="22"/>
      <c r="C107" s="22"/>
      <c r="D107" s="22"/>
      <c r="E107" s="22"/>
      <c r="F107" s="22"/>
      <c r="G107" s="22"/>
      <c r="H107" s="22"/>
      <c r="I107" s="82"/>
      <c r="J107" s="82"/>
      <c r="K107" s="82"/>
      <c r="L107" s="82"/>
      <c r="M107" s="82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hidden="1" customHeight="1" x14ac:dyDescent="0.2">
      <c r="A108" s="22"/>
      <c r="B108" s="22"/>
      <c r="C108" s="22"/>
      <c r="D108" s="22"/>
      <c r="E108" s="22"/>
      <c r="F108" s="22"/>
      <c r="G108" s="22"/>
      <c r="H108" s="22"/>
      <c r="I108" s="82"/>
      <c r="J108" s="82"/>
      <c r="K108" s="82"/>
      <c r="L108" s="82"/>
      <c r="M108" s="82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hidden="1" customHeight="1" x14ac:dyDescent="0.2">
      <c r="A109" s="22"/>
      <c r="B109" s="22"/>
      <c r="C109" s="22"/>
      <c r="D109" s="22"/>
      <c r="E109" s="22"/>
      <c r="F109" s="22"/>
      <c r="G109" s="22"/>
      <c r="H109" s="22"/>
      <c r="I109" s="82"/>
      <c r="J109" s="82"/>
      <c r="K109" s="82"/>
      <c r="L109" s="82"/>
      <c r="M109" s="82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82"/>
      <c r="J110" s="82"/>
      <c r="K110" s="82"/>
      <c r="L110" s="82"/>
      <c r="M110" s="82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82"/>
      <c r="J111" s="82"/>
      <c r="K111" s="82"/>
      <c r="L111" s="82"/>
      <c r="M111" s="82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82"/>
      <c r="J112" s="82"/>
      <c r="K112" s="82"/>
      <c r="L112" s="82"/>
      <c r="M112" s="82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82"/>
      <c r="J113" s="82"/>
      <c r="K113" s="82"/>
      <c r="L113" s="82"/>
      <c r="M113" s="82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82"/>
      <c r="J114" s="82"/>
      <c r="K114" s="82"/>
      <c r="L114" s="82"/>
      <c r="M114" s="82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82"/>
      <c r="J115" s="82"/>
      <c r="K115" s="82"/>
      <c r="L115" s="82"/>
      <c r="M115" s="82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82"/>
      <c r="J116" s="82"/>
      <c r="K116" s="82"/>
      <c r="L116" s="82"/>
      <c r="M116" s="82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82"/>
      <c r="J117" s="82"/>
      <c r="K117" s="82"/>
      <c r="L117" s="82"/>
      <c r="M117" s="82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82"/>
      <c r="J118" s="82"/>
      <c r="K118" s="82"/>
      <c r="L118" s="82"/>
      <c r="M118" s="82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82"/>
      <c r="J119" s="82"/>
      <c r="K119" s="82"/>
      <c r="L119" s="82"/>
      <c r="M119" s="82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82"/>
      <c r="J120" s="82"/>
      <c r="K120" s="82"/>
      <c r="L120" s="82"/>
      <c r="M120" s="82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82"/>
      <c r="J121" s="82"/>
      <c r="K121" s="82"/>
      <c r="L121" s="82"/>
      <c r="M121" s="82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82"/>
      <c r="J122" s="82"/>
      <c r="K122" s="82"/>
      <c r="L122" s="82"/>
      <c r="M122" s="82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82"/>
      <c r="J123" s="82"/>
      <c r="K123" s="82"/>
      <c r="L123" s="82"/>
      <c r="M123" s="82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82"/>
      <c r="J124" s="82"/>
      <c r="K124" s="82"/>
      <c r="L124" s="82"/>
      <c r="M124" s="82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82"/>
      <c r="J125" s="82"/>
      <c r="K125" s="82"/>
      <c r="L125" s="82"/>
      <c r="M125" s="82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82"/>
      <c r="J126" s="82"/>
      <c r="K126" s="82"/>
      <c r="L126" s="82"/>
      <c r="M126" s="82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82"/>
      <c r="J127" s="82"/>
      <c r="K127" s="82"/>
      <c r="L127" s="82"/>
      <c r="M127" s="82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82"/>
      <c r="J128" s="82"/>
      <c r="K128" s="82"/>
      <c r="L128" s="82"/>
      <c r="M128" s="82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82"/>
      <c r="J129" s="82"/>
      <c r="K129" s="82"/>
      <c r="L129" s="82"/>
      <c r="M129" s="82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82"/>
      <c r="J130" s="82"/>
      <c r="K130" s="82"/>
      <c r="L130" s="82"/>
      <c r="M130" s="82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82"/>
      <c r="J131" s="82"/>
      <c r="K131" s="82"/>
      <c r="L131" s="82"/>
      <c r="M131" s="82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82"/>
      <c r="J132" s="82"/>
      <c r="K132" s="82"/>
      <c r="L132" s="82"/>
      <c r="M132" s="82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82"/>
      <c r="J133" s="82"/>
      <c r="K133" s="82"/>
      <c r="L133" s="82"/>
      <c r="M133" s="82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82"/>
      <c r="J134" s="82"/>
      <c r="K134" s="82"/>
      <c r="L134" s="82"/>
      <c r="M134" s="82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82"/>
      <c r="J135" s="82"/>
      <c r="K135" s="82"/>
      <c r="L135" s="82"/>
      <c r="M135" s="82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82"/>
      <c r="J136" s="82"/>
      <c r="K136" s="82"/>
      <c r="L136" s="82"/>
      <c r="M136" s="82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82"/>
      <c r="J137" s="82"/>
      <c r="K137" s="82"/>
      <c r="L137" s="82"/>
      <c r="M137" s="82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82"/>
      <c r="J138" s="82"/>
      <c r="K138" s="82"/>
      <c r="L138" s="82"/>
      <c r="M138" s="82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82"/>
      <c r="J139" s="82"/>
      <c r="K139" s="82"/>
      <c r="L139" s="82"/>
      <c r="M139" s="82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82"/>
      <c r="J140" s="82"/>
      <c r="K140" s="82"/>
      <c r="L140" s="82"/>
      <c r="M140" s="82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82"/>
      <c r="J141" s="82"/>
      <c r="K141" s="82"/>
      <c r="L141" s="82"/>
      <c r="M141" s="82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82"/>
      <c r="J142" s="82"/>
      <c r="K142" s="82"/>
      <c r="L142" s="82"/>
      <c r="M142" s="82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82"/>
      <c r="J143" s="82"/>
      <c r="K143" s="82"/>
      <c r="L143" s="82"/>
      <c r="M143" s="82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82"/>
      <c r="J144" s="82"/>
      <c r="K144" s="82"/>
      <c r="L144" s="82"/>
      <c r="M144" s="82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82"/>
      <c r="J145" s="82"/>
      <c r="K145" s="82"/>
      <c r="L145" s="82"/>
      <c r="M145" s="82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 customHeight="1" x14ac:dyDescent="0.2">
      <c r="A146" s="22"/>
      <c r="B146" s="22"/>
      <c r="C146" s="22"/>
      <c r="D146" s="22"/>
      <c r="E146" s="22"/>
      <c r="F146" s="22"/>
      <c r="G146" s="22"/>
      <c r="H146" s="22"/>
      <c r="I146" s="82"/>
      <c r="J146" s="82"/>
      <c r="K146" s="82"/>
      <c r="L146" s="82"/>
      <c r="M146" s="82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82"/>
      <c r="J147" s="82"/>
      <c r="K147" s="82"/>
      <c r="L147" s="82"/>
      <c r="M147" s="82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 customHeight="1" x14ac:dyDescent="0.2">
      <c r="A148" s="22"/>
      <c r="B148" s="22"/>
      <c r="C148" s="22"/>
      <c r="D148" s="22"/>
      <c r="E148" s="22"/>
      <c r="F148" s="22"/>
      <c r="G148" s="22"/>
      <c r="H148" s="22"/>
      <c r="I148" s="82"/>
      <c r="J148" s="82"/>
      <c r="K148" s="82"/>
      <c r="L148" s="82"/>
      <c r="M148" s="82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 customHeight="1" x14ac:dyDescent="0.2">
      <c r="A149" s="22"/>
      <c r="B149" s="22"/>
      <c r="C149" s="22"/>
      <c r="D149" s="22"/>
      <c r="E149" s="22"/>
      <c r="F149" s="22"/>
      <c r="G149" s="22"/>
      <c r="H149" s="22"/>
      <c r="I149" s="82"/>
      <c r="J149" s="82"/>
      <c r="K149" s="82"/>
      <c r="L149" s="82"/>
      <c r="M149" s="82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82"/>
      <c r="J150" s="82"/>
      <c r="K150" s="82"/>
      <c r="L150" s="82"/>
      <c r="M150" s="82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82"/>
      <c r="J151" s="82"/>
      <c r="K151" s="82"/>
      <c r="L151" s="82"/>
      <c r="M151" s="82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82"/>
      <c r="J152" s="82"/>
      <c r="K152" s="82"/>
      <c r="L152" s="82"/>
      <c r="M152" s="82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 customHeight="1" x14ac:dyDescent="0.2">
      <c r="A153" s="22"/>
      <c r="B153" s="22"/>
      <c r="C153" s="22"/>
      <c r="D153" s="22"/>
      <c r="E153" s="22"/>
      <c r="F153" s="22"/>
      <c r="G153" s="22"/>
      <c r="H153" s="22"/>
      <c r="I153" s="82"/>
      <c r="J153" s="82"/>
      <c r="K153" s="82"/>
      <c r="L153" s="82"/>
      <c r="M153" s="82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 customHeight="1" x14ac:dyDescent="0.2">
      <c r="A154" s="22"/>
      <c r="B154" s="22"/>
      <c r="C154" s="22"/>
      <c r="D154" s="22"/>
      <c r="E154" s="22"/>
      <c r="F154" s="22"/>
      <c r="G154" s="22"/>
      <c r="H154" s="22"/>
      <c r="I154" s="82"/>
      <c r="J154" s="82"/>
      <c r="K154" s="82"/>
      <c r="L154" s="82"/>
      <c r="M154" s="82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 customHeight="1" x14ac:dyDescent="0.2">
      <c r="A155" s="22"/>
      <c r="B155" s="22"/>
      <c r="C155" s="22"/>
      <c r="D155" s="22"/>
      <c r="E155" s="22"/>
      <c r="F155" s="22"/>
      <c r="G155" s="22"/>
      <c r="H155" s="22"/>
      <c r="I155" s="82"/>
      <c r="J155" s="82"/>
      <c r="K155" s="82"/>
      <c r="L155" s="82"/>
      <c r="M155" s="82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82"/>
      <c r="J156" s="82"/>
      <c r="K156" s="82"/>
      <c r="L156" s="82"/>
      <c r="M156" s="82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 customHeight="1" x14ac:dyDescent="0.2">
      <c r="A157" s="22"/>
      <c r="B157" s="22"/>
      <c r="C157" s="22"/>
      <c r="D157" s="22"/>
      <c r="E157" s="22"/>
      <c r="F157" s="22"/>
      <c r="G157" s="22"/>
      <c r="H157" s="22"/>
      <c r="I157" s="82"/>
      <c r="J157" s="82"/>
      <c r="K157" s="82"/>
      <c r="L157" s="82"/>
      <c r="M157" s="82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82"/>
      <c r="J158" s="82"/>
      <c r="K158" s="82"/>
      <c r="L158" s="82"/>
      <c r="M158" s="82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 customHeight="1" x14ac:dyDescent="0.2">
      <c r="A159" s="22"/>
      <c r="B159" s="22"/>
      <c r="C159" s="22"/>
      <c r="D159" s="22"/>
      <c r="E159" s="22"/>
      <c r="F159" s="22"/>
      <c r="G159" s="22"/>
      <c r="H159" s="22"/>
      <c r="I159" s="82"/>
      <c r="J159" s="82"/>
      <c r="K159" s="82"/>
      <c r="L159" s="82"/>
      <c r="M159" s="82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82"/>
      <c r="J160" s="82"/>
      <c r="K160" s="82"/>
      <c r="L160" s="82"/>
      <c r="M160" s="82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 customHeight="1" x14ac:dyDescent="0.2">
      <c r="A161" s="22"/>
      <c r="B161" s="22"/>
      <c r="C161" s="22"/>
      <c r="D161" s="22"/>
      <c r="E161" s="22"/>
      <c r="F161" s="22"/>
      <c r="G161" s="22"/>
      <c r="H161" s="22"/>
      <c r="I161" s="82"/>
      <c r="J161" s="82"/>
      <c r="K161" s="82"/>
      <c r="L161" s="82"/>
      <c r="M161" s="82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 customHeight="1" x14ac:dyDescent="0.2">
      <c r="A162" s="22"/>
      <c r="B162" s="22"/>
      <c r="C162" s="22"/>
      <c r="D162" s="22"/>
      <c r="E162" s="22"/>
      <c r="F162" s="22"/>
      <c r="G162" s="22"/>
      <c r="H162" s="22"/>
      <c r="I162" s="82"/>
      <c r="J162" s="82"/>
      <c r="K162" s="82"/>
      <c r="L162" s="82"/>
      <c r="M162" s="82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 customHeight="1" x14ac:dyDescent="0.2">
      <c r="A163" s="22"/>
      <c r="B163" s="22"/>
      <c r="C163" s="22"/>
      <c r="D163" s="22"/>
      <c r="E163" s="22"/>
      <c r="F163" s="22"/>
      <c r="G163" s="22"/>
      <c r="H163" s="22"/>
      <c r="I163" s="82"/>
      <c r="J163" s="82"/>
      <c r="K163" s="82"/>
      <c r="L163" s="82"/>
      <c r="M163" s="82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 customHeight="1" x14ac:dyDescent="0.2">
      <c r="A164" s="22"/>
      <c r="B164" s="22"/>
      <c r="C164" s="22"/>
      <c r="D164" s="22"/>
      <c r="E164" s="22"/>
      <c r="F164" s="22"/>
      <c r="G164" s="22"/>
      <c r="H164" s="22"/>
      <c r="I164" s="82"/>
      <c r="J164" s="82"/>
      <c r="K164" s="82"/>
      <c r="L164" s="82"/>
      <c r="M164" s="82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82"/>
      <c r="J165" s="82"/>
      <c r="K165" s="82"/>
      <c r="L165" s="82"/>
      <c r="M165" s="82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 customHeight="1" x14ac:dyDescent="0.2">
      <c r="A166" s="22"/>
      <c r="B166" s="22"/>
      <c r="C166" s="22"/>
      <c r="D166" s="22"/>
      <c r="E166" s="22"/>
      <c r="F166" s="22"/>
      <c r="G166" s="22"/>
      <c r="H166" s="22"/>
      <c r="I166" s="82"/>
      <c r="J166" s="82"/>
      <c r="K166" s="82"/>
      <c r="L166" s="82"/>
      <c r="M166" s="82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82"/>
      <c r="J167" s="82"/>
      <c r="K167" s="82"/>
      <c r="L167" s="82"/>
      <c r="M167" s="82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 customHeight="1" x14ac:dyDescent="0.2">
      <c r="A168" s="22"/>
      <c r="B168" s="22"/>
      <c r="C168" s="22"/>
      <c r="D168" s="22"/>
      <c r="E168" s="22"/>
      <c r="F168" s="22"/>
      <c r="G168" s="22"/>
      <c r="H168" s="22"/>
      <c r="I168" s="82"/>
      <c r="J168" s="82"/>
      <c r="K168" s="82"/>
      <c r="L168" s="82"/>
      <c r="M168" s="82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82"/>
      <c r="J169" s="82"/>
      <c r="K169" s="82"/>
      <c r="L169" s="82"/>
      <c r="M169" s="82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82"/>
      <c r="J170" s="82"/>
      <c r="K170" s="82"/>
      <c r="L170" s="82"/>
      <c r="M170" s="82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2.7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82"/>
      <c r="J171" s="82"/>
      <c r="K171" s="82"/>
      <c r="L171" s="82"/>
      <c r="M171" s="82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82"/>
      <c r="J172" s="82"/>
      <c r="K172" s="82"/>
      <c r="L172" s="82"/>
      <c r="M172" s="82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82"/>
      <c r="J173" s="82"/>
      <c r="K173" s="82"/>
      <c r="L173" s="82"/>
      <c r="M173" s="82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82"/>
      <c r="J174" s="82"/>
      <c r="K174" s="82"/>
      <c r="L174" s="82"/>
      <c r="M174" s="82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82"/>
      <c r="J175" s="82"/>
      <c r="K175" s="82"/>
      <c r="L175" s="82"/>
      <c r="M175" s="82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82"/>
      <c r="J176" s="82"/>
      <c r="K176" s="82"/>
      <c r="L176" s="82"/>
      <c r="M176" s="82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82"/>
      <c r="J177" s="82"/>
      <c r="K177" s="82"/>
      <c r="L177" s="82"/>
      <c r="M177" s="82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82"/>
      <c r="J178" s="82"/>
      <c r="K178" s="82"/>
      <c r="L178" s="82"/>
      <c r="M178" s="82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82"/>
      <c r="J179" s="82"/>
      <c r="K179" s="82"/>
      <c r="L179" s="82"/>
      <c r="M179" s="82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82"/>
      <c r="J180" s="82"/>
      <c r="K180" s="82"/>
      <c r="L180" s="82"/>
      <c r="M180" s="82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82"/>
      <c r="J181" s="82"/>
      <c r="K181" s="82"/>
      <c r="L181" s="82"/>
      <c r="M181" s="82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82"/>
      <c r="J182" s="82"/>
      <c r="K182" s="82"/>
      <c r="L182" s="82"/>
      <c r="M182" s="82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82"/>
      <c r="J183" s="82"/>
      <c r="K183" s="82"/>
      <c r="L183" s="82"/>
      <c r="M183" s="82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82"/>
      <c r="J184" s="82"/>
      <c r="K184" s="82"/>
      <c r="L184" s="82"/>
      <c r="M184" s="82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82"/>
      <c r="J185" s="82"/>
      <c r="K185" s="82"/>
      <c r="L185" s="82"/>
      <c r="M185" s="82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82"/>
      <c r="J186" s="82"/>
      <c r="K186" s="82"/>
      <c r="L186" s="82"/>
      <c r="M186" s="82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82"/>
      <c r="J187" s="82"/>
      <c r="K187" s="82"/>
      <c r="L187" s="82"/>
      <c r="M187" s="82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82"/>
      <c r="J188" s="82"/>
      <c r="K188" s="82"/>
      <c r="L188" s="82"/>
      <c r="M188" s="82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82"/>
      <c r="J189" s="82"/>
      <c r="K189" s="82"/>
      <c r="L189" s="82"/>
      <c r="M189" s="82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82"/>
      <c r="J190" s="82"/>
      <c r="K190" s="82"/>
      <c r="L190" s="82"/>
      <c r="M190" s="82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82"/>
      <c r="J191" s="82"/>
      <c r="K191" s="82"/>
      <c r="L191" s="82"/>
      <c r="M191" s="82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82"/>
      <c r="J192" s="82"/>
      <c r="K192" s="82"/>
      <c r="L192" s="82"/>
      <c r="M192" s="82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 customHeight="1" x14ac:dyDescent="0.2">
      <c r="A193" s="22"/>
      <c r="B193" s="22"/>
      <c r="C193" s="22"/>
      <c r="D193" s="22"/>
      <c r="E193" s="22"/>
      <c r="F193" s="22"/>
      <c r="G193" s="22"/>
      <c r="H193" s="22"/>
      <c r="I193" s="82"/>
      <c r="J193" s="82"/>
      <c r="K193" s="82"/>
      <c r="L193" s="82"/>
      <c r="M193" s="82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82"/>
      <c r="J194" s="82"/>
      <c r="K194" s="82"/>
      <c r="L194" s="82"/>
      <c r="M194" s="82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 customHeight="1" x14ac:dyDescent="0.2">
      <c r="A195" s="22"/>
      <c r="B195" s="22"/>
      <c r="C195" s="22"/>
      <c r="D195" s="22"/>
      <c r="E195" s="22"/>
      <c r="F195" s="22"/>
      <c r="G195" s="22"/>
      <c r="H195" s="22"/>
      <c r="I195" s="82"/>
      <c r="J195" s="82"/>
      <c r="K195" s="82"/>
      <c r="L195" s="82"/>
      <c r="M195" s="82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 customHeight="1" x14ac:dyDescent="0.2">
      <c r="A196" s="22"/>
      <c r="B196" s="22"/>
      <c r="C196" s="22"/>
      <c r="D196" s="22"/>
      <c r="E196" s="22"/>
      <c r="F196" s="22"/>
      <c r="G196" s="22"/>
      <c r="H196" s="22"/>
      <c r="I196" s="82"/>
      <c r="J196" s="82"/>
      <c r="K196" s="82"/>
      <c r="L196" s="82"/>
      <c r="M196" s="82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82"/>
      <c r="J197" s="82"/>
      <c r="K197" s="82"/>
      <c r="L197" s="82"/>
      <c r="M197" s="82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 customHeight="1" x14ac:dyDescent="0.2">
      <c r="A198" s="22"/>
      <c r="B198" s="22"/>
      <c r="C198" s="22"/>
      <c r="D198" s="22"/>
      <c r="E198" s="22"/>
      <c r="F198" s="22"/>
      <c r="G198" s="22"/>
      <c r="H198" s="22"/>
      <c r="I198" s="82"/>
      <c r="J198" s="82"/>
      <c r="K198" s="82"/>
      <c r="L198" s="82"/>
      <c r="M198" s="82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 customHeight="1" x14ac:dyDescent="0.2">
      <c r="A199" s="22"/>
      <c r="B199" s="22"/>
      <c r="C199" s="22"/>
      <c r="D199" s="22"/>
      <c r="E199" s="22"/>
      <c r="F199" s="22"/>
      <c r="G199" s="22"/>
      <c r="H199" s="22"/>
      <c r="I199" s="82"/>
      <c r="J199" s="82"/>
      <c r="K199" s="82"/>
      <c r="L199" s="82"/>
      <c r="M199" s="82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 customHeight="1" x14ac:dyDescent="0.2">
      <c r="A200" s="22"/>
      <c r="B200" s="22"/>
      <c r="C200" s="22"/>
      <c r="D200" s="22"/>
      <c r="E200" s="22"/>
      <c r="F200" s="22"/>
      <c r="G200" s="22"/>
      <c r="H200" s="22"/>
      <c r="I200" s="82"/>
      <c r="J200" s="82"/>
      <c r="K200" s="82"/>
      <c r="L200" s="82"/>
      <c r="M200" s="82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 customHeight="1" x14ac:dyDescent="0.2">
      <c r="A201" s="22"/>
      <c r="B201" s="22"/>
      <c r="C201" s="22"/>
      <c r="D201" s="22"/>
      <c r="E201" s="22"/>
      <c r="F201" s="22"/>
      <c r="G201" s="22"/>
      <c r="H201" s="22"/>
      <c r="I201" s="82"/>
      <c r="J201" s="82"/>
      <c r="K201" s="82"/>
      <c r="L201" s="82"/>
      <c r="M201" s="82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 customHeight="1" x14ac:dyDescent="0.2">
      <c r="A202" s="22"/>
      <c r="B202" s="22"/>
      <c r="C202" s="22"/>
      <c r="D202" s="22"/>
      <c r="E202" s="22"/>
      <c r="F202" s="22"/>
      <c r="G202" s="22"/>
      <c r="H202" s="22"/>
      <c r="I202" s="82"/>
      <c r="J202" s="82"/>
      <c r="K202" s="82"/>
      <c r="L202" s="82"/>
      <c r="M202" s="82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82"/>
      <c r="J203" s="82"/>
      <c r="K203" s="82"/>
      <c r="L203" s="82"/>
      <c r="M203" s="82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 customHeight="1" x14ac:dyDescent="0.2">
      <c r="A204" s="22"/>
      <c r="B204" s="22"/>
      <c r="C204" s="22"/>
      <c r="D204" s="22"/>
      <c r="E204" s="22"/>
      <c r="F204" s="22"/>
      <c r="G204" s="22"/>
      <c r="H204" s="22"/>
      <c r="I204" s="82"/>
      <c r="J204" s="82"/>
      <c r="K204" s="82"/>
      <c r="L204" s="82"/>
      <c r="M204" s="82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 customHeight="1" x14ac:dyDescent="0.2">
      <c r="A205" s="22"/>
      <c r="B205" s="22"/>
      <c r="C205" s="22"/>
      <c r="D205" s="22"/>
      <c r="E205" s="22"/>
      <c r="F205" s="22"/>
      <c r="G205" s="22"/>
      <c r="H205" s="22"/>
      <c r="I205" s="82"/>
      <c r="J205" s="82"/>
      <c r="K205" s="82"/>
      <c r="L205" s="82"/>
      <c r="M205" s="82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 customHeight="1" x14ac:dyDescent="0.2">
      <c r="A206" s="22"/>
      <c r="B206" s="22"/>
      <c r="C206" s="22"/>
      <c r="D206" s="22"/>
      <c r="E206" s="22"/>
      <c r="F206" s="22"/>
      <c r="G206" s="22"/>
      <c r="H206" s="22"/>
      <c r="I206" s="82"/>
      <c r="J206" s="82"/>
      <c r="K206" s="82"/>
      <c r="L206" s="82"/>
      <c r="M206" s="82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82"/>
      <c r="J207" s="82"/>
      <c r="K207" s="82"/>
      <c r="L207" s="82"/>
      <c r="M207" s="82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 customHeight="1" x14ac:dyDescent="0.2">
      <c r="A208" s="22"/>
      <c r="B208" s="22"/>
      <c r="C208" s="22"/>
      <c r="D208" s="22"/>
      <c r="E208" s="22"/>
      <c r="F208" s="22"/>
      <c r="G208" s="22"/>
      <c r="H208" s="22"/>
      <c r="I208" s="82"/>
      <c r="J208" s="82"/>
      <c r="K208" s="82"/>
      <c r="L208" s="82"/>
      <c r="M208" s="82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 customHeight="1" x14ac:dyDescent="0.2">
      <c r="A209" s="22"/>
      <c r="B209" s="22"/>
      <c r="C209" s="22"/>
      <c r="D209" s="22"/>
      <c r="E209" s="22"/>
      <c r="F209" s="22"/>
      <c r="G209" s="22"/>
      <c r="H209" s="22"/>
      <c r="I209" s="82"/>
      <c r="J209" s="82"/>
      <c r="K209" s="82"/>
      <c r="L209" s="82"/>
      <c r="M209" s="82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 customHeight="1" x14ac:dyDescent="0.2">
      <c r="A210" s="22"/>
      <c r="B210" s="22"/>
      <c r="C210" s="22"/>
      <c r="D210" s="22"/>
      <c r="E210" s="22"/>
      <c r="F210" s="22"/>
      <c r="G210" s="22"/>
      <c r="H210" s="22"/>
      <c r="I210" s="82"/>
      <c r="J210" s="82"/>
      <c r="K210" s="82"/>
      <c r="L210" s="82"/>
      <c r="M210" s="82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 customHeight="1" x14ac:dyDescent="0.2">
      <c r="A211" s="22"/>
      <c r="B211" s="22"/>
      <c r="C211" s="22"/>
      <c r="D211" s="22"/>
      <c r="E211" s="22"/>
      <c r="F211" s="22"/>
      <c r="G211" s="22"/>
      <c r="H211" s="22"/>
      <c r="I211" s="82"/>
      <c r="J211" s="82"/>
      <c r="K211" s="82"/>
      <c r="L211" s="82"/>
      <c r="M211" s="82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 customHeight="1" x14ac:dyDescent="0.2">
      <c r="A212" s="22"/>
      <c r="B212" s="22"/>
      <c r="C212" s="22"/>
      <c r="D212" s="22"/>
      <c r="E212" s="22"/>
      <c r="F212" s="22"/>
      <c r="G212" s="22"/>
      <c r="H212" s="22"/>
      <c r="I212" s="82"/>
      <c r="J212" s="82"/>
      <c r="K212" s="82"/>
      <c r="L212" s="82"/>
      <c r="M212" s="82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 customHeight="1" x14ac:dyDescent="0.2">
      <c r="A213" s="22"/>
      <c r="B213" s="22"/>
      <c r="C213" s="22"/>
      <c r="D213" s="22"/>
      <c r="E213" s="22"/>
      <c r="F213" s="22"/>
      <c r="G213" s="22"/>
      <c r="H213" s="22"/>
      <c r="I213" s="82"/>
      <c r="J213" s="82"/>
      <c r="K213" s="82"/>
      <c r="L213" s="82"/>
      <c r="M213" s="82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 customHeight="1" x14ac:dyDescent="0.2">
      <c r="A214" s="22"/>
      <c r="B214" s="22"/>
      <c r="C214" s="22"/>
      <c r="D214" s="22"/>
      <c r="E214" s="22"/>
      <c r="F214" s="22"/>
      <c r="G214" s="22"/>
      <c r="H214" s="22"/>
      <c r="I214" s="82"/>
      <c r="J214" s="82"/>
      <c r="K214" s="82"/>
      <c r="L214" s="82"/>
      <c r="M214" s="82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 customHeight="1" x14ac:dyDescent="0.2">
      <c r="A215" s="22"/>
      <c r="B215" s="22"/>
      <c r="C215" s="22"/>
      <c r="D215" s="22"/>
      <c r="E215" s="22"/>
      <c r="F215" s="22"/>
      <c r="G215" s="22"/>
      <c r="H215" s="22"/>
      <c r="I215" s="82"/>
      <c r="J215" s="82"/>
      <c r="K215" s="82"/>
      <c r="L215" s="82"/>
      <c r="M215" s="82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 customHeight="1" x14ac:dyDescent="0.2">
      <c r="A216" s="22"/>
      <c r="B216" s="22"/>
      <c r="C216" s="22"/>
      <c r="D216" s="22"/>
      <c r="E216" s="22"/>
      <c r="F216" s="22"/>
      <c r="G216" s="22"/>
      <c r="H216" s="22"/>
      <c r="I216" s="82"/>
      <c r="J216" s="82"/>
      <c r="K216" s="82"/>
      <c r="L216" s="82"/>
      <c r="M216" s="82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 customHeight="1" x14ac:dyDescent="0.2">
      <c r="A217" s="22"/>
      <c r="B217" s="22"/>
      <c r="C217" s="22"/>
      <c r="D217" s="22"/>
      <c r="E217" s="22"/>
      <c r="F217" s="22"/>
      <c r="G217" s="22"/>
      <c r="H217" s="22"/>
      <c r="I217" s="82"/>
      <c r="J217" s="82"/>
      <c r="K217" s="82"/>
      <c r="L217" s="82"/>
      <c r="M217" s="82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 customHeight="1" x14ac:dyDescent="0.2">
      <c r="A218" s="22"/>
      <c r="B218" s="22"/>
      <c r="C218" s="22"/>
      <c r="D218" s="22"/>
      <c r="E218" s="22"/>
      <c r="F218" s="22"/>
      <c r="G218" s="22"/>
      <c r="H218" s="22"/>
      <c r="I218" s="82"/>
      <c r="J218" s="82"/>
      <c r="K218" s="82"/>
      <c r="L218" s="82"/>
      <c r="M218" s="82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 customHeight="1" x14ac:dyDescent="0.2">
      <c r="A219" s="22"/>
      <c r="B219" s="22"/>
      <c r="C219" s="22"/>
      <c r="D219" s="22"/>
      <c r="E219" s="22"/>
      <c r="F219" s="22"/>
      <c r="G219" s="22"/>
      <c r="H219" s="22"/>
      <c r="I219" s="82"/>
      <c r="J219" s="82"/>
      <c r="K219" s="82"/>
      <c r="L219" s="82"/>
      <c r="M219" s="82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 customHeight="1" x14ac:dyDescent="0.2">
      <c r="A220" s="22"/>
      <c r="B220" s="22"/>
      <c r="C220" s="22"/>
      <c r="D220" s="22"/>
      <c r="E220" s="22"/>
      <c r="F220" s="22"/>
      <c r="G220" s="22"/>
      <c r="H220" s="22"/>
      <c r="I220" s="82"/>
      <c r="J220" s="82"/>
      <c r="K220" s="82"/>
      <c r="L220" s="82"/>
      <c r="M220" s="82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.75" customHeight="1" x14ac:dyDescent="0.2">
      <c r="A221" s="22"/>
      <c r="B221" s="22"/>
      <c r="C221" s="22"/>
      <c r="D221" s="22"/>
      <c r="E221" s="22"/>
      <c r="F221" s="22"/>
      <c r="G221" s="22"/>
      <c r="H221" s="22"/>
      <c r="I221" s="82"/>
      <c r="J221" s="82"/>
      <c r="K221" s="82"/>
      <c r="L221" s="82"/>
      <c r="M221" s="82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.75" customHeight="1" x14ac:dyDescent="0.2">
      <c r="A222" s="22"/>
      <c r="B222" s="22"/>
      <c r="C222" s="22"/>
      <c r="D222" s="22"/>
      <c r="E222" s="22"/>
      <c r="F222" s="22"/>
      <c r="G222" s="22"/>
      <c r="H222" s="22"/>
      <c r="I222" s="82"/>
      <c r="J222" s="82"/>
      <c r="K222" s="82"/>
      <c r="L222" s="82"/>
      <c r="M222" s="82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2.75" customHeight="1" x14ac:dyDescent="0.2">
      <c r="A223" s="22"/>
      <c r="B223" s="22"/>
      <c r="C223" s="22"/>
      <c r="D223" s="22"/>
      <c r="E223" s="22"/>
      <c r="F223" s="22"/>
      <c r="G223" s="22"/>
      <c r="H223" s="22"/>
      <c r="I223" s="82"/>
      <c r="J223" s="82"/>
      <c r="K223" s="82"/>
      <c r="L223" s="82"/>
      <c r="M223" s="82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2.75" customHeight="1" x14ac:dyDescent="0.2">
      <c r="A224" s="22"/>
      <c r="B224" s="22"/>
      <c r="C224" s="22"/>
      <c r="D224" s="22"/>
      <c r="E224" s="22"/>
      <c r="F224" s="22"/>
      <c r="G224" s="22"/>
      <c r="H224" s="22"/>
      <c r="I224" s="82"/>
      <c r="J224" s="82"/>
      <c r="K224" s="82"/>
      <c r="L224" s="82"/>
      <c r="M224" s="82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 customHeight="1" x14ac:dyDescent="0.2">
      <c r="A225" s="22"/>
      <c r="B225" s="22"/>
      <c r="C225" s="22"/>
      <c r="D225" s="22"/>
      <c r="E225" s="22"/>
      <c r="F225" s="22"/>
      <c r="G225" s="22"/>
      <c r="H225" s="22"/>
      <c r="I225" s="82"/>
      <c r="J225" s="82"/>
      <c r="K225" s="82"/>
      <c r="L225" s="82"/>
      <c r="M225" s="82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 customHeight="1" x14ac:dyDescent="0.2">
      <c r="A226" s="22"/>
      <c r="B226" s="22"/>
      <c r="C226" s="22"/>
      <c r="D226" s="22"/>
      <c r="E226" s="22"/>
      <c r="F226" s="22"/>
      <c r="G226" s="22"/>
      <c r="H226" s="22"/>
      <c r="I226" s="82"/>
      <c r="J226" s="82"/>
      <c r="K226" s="82"/>
      <c r="L226" s="82"/>
      <c r="M226" s="82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 customHeight="1" x14ac:dyDescent="0.2">
      <c r="A227" s="22"/>
      <c r="B227" s="22"/>
      <c r="C227" s="22"/>
      <c r="D227" s="22"/>
      <c r="E227" s="22"/>
      <c r="F227" s="22"/>
      <c r="G227" s="22"/>
      <c r="H227" s="22"/>
      <c r="I227" s="82"/>
      <c r="J227" s="82"/>
      <c r="K227" s="82"/>
      <c r="L227" s="82"/>
      <c r="M227" s="82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2.75" customHeight="1" x14ac:dyDescent="0.2">
      <c r="A228" s="22"/>
      <c r="B228" s="22"/>
      <c r="C228" s="22"/>
      <c r="D228" s="22"/>
      <c r="E228" s="22"/>
      <c r="F228" s="22"/>
      <c r="G228" s="22"/>
      <c r="H228" s="22"/>
      <c r="I228" s="82"/>
      <c r="J228" s="82"/>
      <c r="K228" s="82"/>
      <c r="L228" s="82"/>
      <c r="M228" s="82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2.75" customHeight="1" x14ac:dyDescent="0.2">
      <c r="A229" s="22"/>
      <c r="B229" s="22"/>
      <c r="C229" s="22"/>
      <c r="D229" s="22"/>
      <c r="E229" s="22"/>
      <c r="F229" s="22"/>
      <c r="G229" s="22"/>
      <c r="H229" s="22"/>
      <c r="I229" s="82"/>
      <c r="J229" s="82"/>
      <c r="K229" s="82"/>
      <c r="L229" s="82"/>
      <c r="M229" s="82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2.75" customHeight="1" x14ac:dyDescent="0.2">
      <c r="A230" s="22"/>
      <c r="B230" s="22"/>
      <c r="C230" s="22"/>
      <c r="D230" s="22"/>
      <c r="E230" s="22"/>
      <c r="F230" s="22"/>
      <c r="G230" s="22"/>
      <c r="H230" s="22"/>
      <c r="I230" s="82"/>
      <c r="J230" s="82"/>
      <c r="K230" s="82"/>
      <c r="L230" s="82"/>
      <c r="M230" s="82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2.75" customHeight="1" x14ac:dyDescent="0.2">
      <c r="A231" s="22"/>
      <c r="B231" s="22"/>
      <c r="C231" s="22"/>
      <c r="D231" s="22"/>
      <c r="E231" s="22"/>
      <c r="F231" s="22"/>
      <c r="G231" s="22"/>
      <c r="H231" s="22"/>
      <c r="I231" s="82"/>
      <c r="J231" s="82"/>
      <c r="K231" s="82"/>
      <c r="L231" s="82"/>
      <c r="M231" s="82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2.75" customHeight="1" x14ac:dyDescent="0.2">
      <c r="A232" s="22"/>
      <c r="B232" s="22"/>
      <c r="C232" s="22"/>
      <c r="D232" s="22"/>
      <c r="E232" s="22"/>
      <c r="F232" s="22"/>
      <c r="G232" s="22"/>
      <c r="H232" s="22"/>
      <c r="I232" s="82"/>
      <c r="J232" s="82"/>
      <c r="K232" s="82"/>
      <c r="L232" s="82"/>
      <c r="M232" s="82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2.75" customHeight="1" x14ac:dyDescent="0.2">
      <c r="A233" s="22"/>
      <c r="B233" s="22"/>
      <c r="C233" s="22"/>
      <c r="D233" s="22"/>
      <c r="E233" s="22"/>
      <c r="F233" s="22"/>
      <c r="G233" s="22"/>
      <c r="H233" s="22"/>
      <c r="I233" s="82"/>
      <c r="J233" s="82"/>
      <c r="K233" s="82"/>
      <c r="L233" s="82"/>
      <c r="M233" s="82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2.75" customHeight="1" x14ac:dyDescent="0.2">
      <c r="A234" s="22"/>
      <c r="B234" s="22"/>
      <c r="C234" s="22"/>
      <c r="D234" s="22"/>
      <c r="E234" s="22"/>
      <c r="F234" s="22"/>
      <c r="G234" s="22"/>
      <c r="H234" s="22"/>
      <c r="I234" s="82"/>
      <c r="J234" s="82"/>
      <c r="K234" s="82"/>
      <c r="L234" s="82"/>
      <c r="M234" s="82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2.75" customHeight="1" x14ac:dyDescent="0.2">
      <c r="A235" s="22"/>
      <c r="B235" s="22"/>
      <c r="C235" s="22"/>
      <c r="D235" s="22"/>
      <c r="E235" s="22"/>
      <c r="F235" s="22"/>
      <c r="G235" s="22"/>
      <c r="H235" s="22"/>
      <c r="I235" s="82"/>
      <c r="J235" s="82"/>
      <c r="K235" s="82"/>
      <c r="L235" s="82"/>
      <c r="M235" s="82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2.7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82"/>
      <c r="J236" s="82"/>
      <c r="K236" s="82"/>
      <c r="L236" s="82"/>
      <c r="M236" s="82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2.7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82"/>
      <c r="J237" s="82"/>
      <c r="K237" s="82"/>
      <c r="L237" s="82"/>
      <c r="M237" s="82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2.7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82"/>
      <c r="J238" s="82"/>
      <c r="K238" s="82"/>
      <c r="L238" s="82"/>
      <c r="M238" s="82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2.7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82"/>
      <c r="J239" s="82"/>
      <c r="K239" s="82"/>
      <c r="L239" s="82"/>
      <c r="M239" s="82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2.7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82"/>
      <c r="J240" s="82"/>
      <c r="K240" s="82"/>
      <c r="L240" s="82"/>
      <c r="M240" s="82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2.7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82"/>
      <c r="J241" s="82"/>
      <c r="K241" s="82"/>
      <c r="L241" s="82"/>
      <c r="M241" s="82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2.7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82"/>
      <c r="J242" s="82"/>
      <c r="K242" s="82"/>
      <c r="L242" s="82"/>
      <c r="M242" s="82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2.7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82"/>
      <c r="J243" s="82"/>
      <c r="K243" s="82"/>
      <c r="L243" s="82"/>
      <c r="M243" s="82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2.7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82"/>
      <c r="J244" s="82"/>
      <c r="K244" s="82"/>
      <c r="L244" s="82"/>
      <c r="M244" s="82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2.7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82"/>
      <c r="J245" s="82"/>
      <c r="K245" s="82"/>
      <c r="L245" s="82"/>
      <c r="M245" s="82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2.7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82"/>
      <c r="J246" s="82"/>
      <c r="K246" s="82"/>
      <c r="L246" s="82"/>
      <c r="M246" s="82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2.7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82"/>
      <c r="J247" s="82"/>
      <c r="K247" s="82"/>
      <c r="L247" s="82"/>
      <c r="M247" s="82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2.7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82"/>
      <c r="J248" s="82"/>
      <c r="K248" s="82"/>
      <c r="L248" s="82"/>
      <c r="M248" s="82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2.7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82"/>
      <c r="J249" s="82"/>
      <c r="K249" s="82"/>
      <c r="L249" s="82"/>
      <c r="M249" s="82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2.7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82"/>
      <c r="J250" s="82"/>
      <c r="K250" s="82"/>
      <c r="L250" s="82"/>
      <c r="M250" s="82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2.7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82"/>
      <c r="J251" s="82"/>
      <c r="K251" s="82"/>
      <c r="L251" s="82"/>
      <c r="M251" s="82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2.7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82"/>
      <c r="J252" s="82"/>
      <c r="K252" s="82"/>
      <c r="L252" s="82"/>
      <c r="M252" s="82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2.7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82"/>
      <c r="J253" s="82"/>
      <c r="K253" s="82"/>
      <c r="L253" s="82"/>
      <c r="M253" s="82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2.7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82"/>
      <c r="J254" s="82"/>
      <c r="K254" s="82"/>
      <c r="L254" s="82"/>
      <c r="M254" s="82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2.7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82"/>
      <c r="J255" s="82"/>
      <c r="K255" s="82"/>
      <c r="L255" s="82"/>
      <c r="M255" s="82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2.7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82"/>
      <c r="J256" s="82"/>
      <c r="K256" s="82"/>
      <c r="L256" s="82"/>
      <c r="M256" s="82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2.7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82"/>
      <c r="J257" s="82"/>
      <c r="K257" s="82"/>
      <c r="L257" s="82"/>
      <c r="M257" s="82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2.7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82"/>
      <c r="J258" s="82"/>
      <c r="K258" s="82"/>
      <c r="L258" s="82"/>
      <c r="M258" s="82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2.7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82"/>
      <c r="J259" s="82"/>
      <c r="K259" s="82"/>
      <c r="L259" s="82"/>
      <c r="M259" s="82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2.7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82"/>
      <c r="J260" s="82"/>
      <c r="K260" s="82"/>
      <c r="L260" s="82"/>
      <c r="M260" s="82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2.7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82"/>
      <c r="J261" s="82"/>
      <c r="K261" s="82"/>
      <c r="L261" s="82"/>
      <c r="M261" s="82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2.7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82"/>
      <c r="J262" s="82"/>
      <c r="K262" s="82"/>
      <c r="L262" s="82"/>
      <c r="M262" s="82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2.7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82"/>
      <c r="J263" s="82"/>
      <c r="K263" s="82"/>
      <c r="L263" s="82"/>
      <c r="M263" s="82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2.7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82"/>
      <c r="J264" s="82"/>
      <c r="K264" s="82"/>
      <c r="L264" s="82"/>
      <c r="M264" s="82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2.7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82"/>
      <c r="J265" s="82"/>
      <c r="K265" s="82"/>
      <c r="L265" s="82"/>
      <c r="M265" s="82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2.7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82"/>
      <c r="J266" s="82"/>
      <c r="K266" s="82"/>
      <c r="L266" s="82"/>
      <c r="M266" s="82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2.7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82"/>
      <c r="J267" s="82"/>
      <c r="K267" s="82"/>
      <c r="L267" s="82"/>
      <c r="M267" s="82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2.7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82"/>
      <c r="J268" s="82"/>
      <c r="K268" s="82"/>
      <c r="L268" s="82"/>
      <c r="M268" s="82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2.7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82"/>
      <c r="J269" s="82"/>
      <c r="K269" s="82"/>
      <c r="L269" s="82"/>
      <c r="M269" s="82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2.7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82"/>
      <c r="J270" s="82"/>
      <c r="K270" s="82"/>
      <c r="L270" s="82"/>
      <c r="M270" s="82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2.7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82"/>
      <c r="J271" s="82"/>
      <c r="K271" s="82"/>
      <c r="L271" s="82"/>
      <c r="M271" s="82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2.7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82"/>
      <c r="J272" s="82"/>
      <c r="K272" s="82"/>
      <c r="L272" s="82"/>
      <c r="M272" s="82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2.7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82"/>
      <c r="J273" s="82"/>
      <c r="K273" s="82"/>
      <c r="L273" s="82"/>
      <c r="M273" s="82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2.7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82"/>
      <c r="J274" s="82"/>
      <c r="K274" s="82"/>
      <c r="L274" s="82"/>
      <c r="M274" s="82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7">
    <mergeCell ref="B65:H66"/>
    <mergeCell ref="B67:B74"/>
    <mergeCell ref="B1:D1"/>
    <mergeCell ref="F1:G1"/>
    <mergeCell ref="B62:H63"/>
    <mergeCell ref="C64:D64"/>
    <mergeCell ref="F64:H64"/>
  </mergeCells>
  <conditionalFormatting sqref="D5">
    <cfRule type="expression" dxfId="25" priority="24">
      <formula>$C5="Variable"</formula>
    </cfRule>
  </conditionalFormatting>
  <conditionalFormatting sqref="E5">
    <cfRule type="expression" dxfId="24" priority="23">
      <formula>$C5&lt;&gt;""</formula>
    </cfRule>
  </conditionalFormatting>
  <conditionalFormatting sqref="D6:D10">
    <cfRule type="expression" dxfId="23" priority="22">
      <formula>$C6="Variable"</formula>
    </cfRule>
  </conditionalFormatting>
  <conditionalFormatting sqref="E6:E10">
    <cfRule type="expression" dxfId="22" priority="21">
      <formula>$C6&lt;&gt;""</formula>
    </cfRule>
  </conditionalFormatting>
  <conditionalFormatting sqref="D13">
    <cfRule type="expression" dxfId="21" priority="20">
      <formula>$C13="Variable"</formula>
    </cfRule>
  </conditionalFormatting>
  <conditionalFormatting sqref="E13">
    <cfRule type="expression" dxfId="20" priority="19">
      <formula>$C13&lt;&gt;""</formula>
    </cfRule>
  </conditionalFormatting>
  <conditionalFormatting sqref="D14:D18">
    <cfRule type="expression" dxfId="19" priority="18">
      <formula>$C14="Variable"</formula>
    </cfRule>
  </conditionalFormatting>
  <conditionalFormatting sqref="E14:E18">
    <cfRule type="expression" dxfId="18" priority="17">
      <formula>$C14&lt;&gt;""</formula>
    </cfRule>
  </conditionalFormatting>
  <conditionalFormatting sqref="D21:D27">
    <cfRule type="expression" dxfId="17" priority="16">
      <formula>$C21="Variable"</formula>
    </cfRule>
  </conditionalFormatting>
  <conditionalFormatting sqref="E21:E27">
    <cfRule type="expression" dxfId="16" priority="15">
      <formula>$C21&lt;&gt;""</formula>
    </cfRule>
  </conditionalFormatting>
  <conditionalFormatting sqref="D28">
    <cfRule type="expression" dxfId="15" priority="14">
      <formula>$C28="Variable"</formula>
    </cfRule>
  </conditionalFormatting>
  <conditionalFormatting sqref="E28">
    <cfRule type="expression" dxfId="14" priority="13">
      <formula>$C28&lt;&gt;""</formula>
    </cfRule>
  </conditionalFormatting>
  <conditionalFormatting sqref="D31">
    <cfRule type="expression" dxfId="13" priority="12">
      <formula>$C31="Variable"</formula>
    </cfRule>
  </conditionalFormatting>
  <conditionalFormatting sqref="E31">
    <cfRule type="expression" dxfId="12" priority="11">
      <formula>$C31&lt;&gt;""</formula>
    </cfRule>
  </conditionalFormatting>
  <conditionalFormatting sqref="D32:D36">
    <cfRule type="expression" dxfId="11" priority="10">
      <formula>$C32="Variable"</formula>
    </cfRule>
  </conditionalFormatting>
  <conditionalFormatting sqref="E32:E36">
    <cfRule type="expression" dxfId="10" priority="9">
      <formula>$C32&lt;&gt;""</formula>
    </cfRule>
  </conditionalFormatting>
  <conditionalFormatting sqref="D48">
    <cfRule type="expression" dxfId="9" priority="8">
      <formula>$C48="Variable"</formula>
    </cfRule>
  </conditionalFormatting>
  <conditionalFormatting sqref="E48">
    <cfRule type="expression" dxfId="8" priority="7">
      <formula>$C48&lt;&gt;""</formula>
    </cfRule>
  </conditionalFormatting>
  <conditionalFormatting sqref="D49:D53">
    <cfRule type="expression" dxfId="7" priority="6">
      <formula>$C49="Variable"</formula>
    </cfRule>
  </conditionalFormatting>
  <conditionalFormatting sqref="E49:E53">
    <cfRule type="expression" dxfId="6" priority="5">
      <formula>$C49&lt;&gt;""</formula>
    </cfRule>
  </conditionalFormatting>
  <conditionalFormatting sqref="D56">
    <cfRule type="expression" dxfId="5" priority="4">
      <formula>$C56="Variable"</formula>
    </cfRule>
  </conditionalFormatting>
  <conditionalFormatting sqref="E56">
    <cfRule type="expression" dxfId="4" priority="3">
      <formula>$C56&lt;&gt;""</formula>
    </cfRule>
  </conditionalFormatting>
  <conditionalFormatting sqref="D57:D59">
    <cfRule type="expression" dxfId="3" priority="2">
      <formula>$C57="Variable"</formula>
    </cfRule>
  </conditionalFormatting>
  <conditionalFormatting sqref="E57:E59">
    <cfRule type="expression" dxfId="2" priority="1">
      <formula>$C57&lt;&gt;""</formula>
    </cfRule>
  </conditionalFormatting>
  <dataValidations count="3">
    <dataValidation type="list" allowBlank="1" showErrorMessage="1" sqref="D5:D10 D13:D18 D21:D28 D31:D36 D39:D45 D48:D53 D56:D60" xr:uid="{00000000-0002-0000-0100-000000000000}">
      <formula1>INDIRECT($C5)</formula1>
    </dataValidation>
    <dataValidation type="list" allowBlank="1" showErrorMessage="1" sqref="C5:C10 C13:C18 C56:C60 C31:C36 C39:C45 C48:C53 C21:C28" xr:uid="{00000000-0002-0000-0100-000001000000}">
      <formula1>"Fixed,Variable"</formula1>
    </dataValidation>
    <dataValidation type="decimal" allowBlank="1" sqref="E64" xr:uid="{00000000-0002-0000-0100-000002000000}">
      <formula1>0.05</formula1>
      <formula2>0.4</formula2>
    </dataValidation>
  </dataValidations>
  <hyperlinks>
    <hyperlink ref="O35" r:id="rId1" xr:uid="{7E33A298-017E-4551-B653-29ED32B1F96E}"/>
  </hyperlinks>
  <printOptions horizontalCentered="1"/>
  <pageMargins left="0.75" right="0.75" top="1" bottom="1" header="0" footer="0"/>
  <pageSetup fitToHeight="0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399C4"/>
    <pageSetUpPr fitToPage="1"/>
  </sheetPr>
  <dimension ref="A1:AC1000"/>
  <sheetViews>
    <sheetView showGridLines="0" workbookViewId="0">
      <pane ySplit="2" topLeftCell="A3" activePane="bottomLeft" state="frozen"/>
      <selection pane="bottomLeft" activeCell="O19" sqref="O19"/>
    </sheetView>
  </sheetViews>
  <sheetFormatPr defaultColWidth="12.5703125" defaultRowHeight="15" customHeight="1" x14ac:dyDescent="0.2"/>
  <cols>
    <col min="1" max="1" width="1.5703125" customWidth="1"/>
    <col min="2" max="2" width="25.140625" customWidth="1"/>
    <col min="3" max="3" width="19.42578125" customWidth="1"/>
    <col min="4" max="5" width="14.28515625" customWidth="1"/>
    <col min="6" max="6" width="10.85546875" customWidth="1"/>
    <col min="7" max="7" width="20.7109375" customWidth="1"/>
    <col min="8" max="8" width="17" customWidth="1"/>
    <col min="9" max="9" width="14.28515625" customWidth="1"/>
    <col min="10" max="26" width="10.5703125" customWidth="1"/>
  </cols>
  <sheetData>
    <row r="1" spans="1:29" ht="24" customHeight="1" x14ac:dyDescent="0.2">
      <c r="A1" s="11"/>
      <c r="B1" s="160" t="str">
        <f>'Instructions and setup'!B6&amp;" -  Income"</f>
        <v>Event Name -  Income</v>
      </c>
      <c r="C1" s="160"/>
      <c r="D1" s="160"/>
      <c r="E1" s="15" t="str">
        <f>Expenses!E1</f>
        <v>Event Type:</v>
      </c>
      <c r="F1" s="148" t="str">
        <f>Expenses!F1</f>
        <v>In-person</v>
      </c>
      <c r="G1" s="126"/>
      <c r="H1" s="13"/>
      <c r="I1" s="14"/>
      <c r="J1" s="22"/>
      <c r="K1" s="22"/>
      <c r="L1" s="22"/>
      <c r="M1" s="22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8" customHeight="1" x14ac:dyDescent="0.2">
      <c r="A2" s="17"/>
      <c r="B2" s="18" t="s">
        <v>81</v>
      </c>
      <c r="C2" s="19" t="s">
        <v>30</v>
      </c>
      <c r="D2" s="157" t="s">
        <v>82</v>
      </c>
      <c r="E2" s="158"/>
      <c r="F2" s="18" t="s">
        <v>83</v>
      </c>
      <c r="G2" s="19" t="s">
        <v>84</v>
      </c>
      <c r="H2" s="18" t="s">
        <v>85</v>
      </c>
      <c r="I2" s="17" t="s">
        <v>33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16"/>
      <c r="AB2" s="16"/>
      <c r="AC2" s="16"/>
    </row>
    <row r="3" spans="1:29" ht="4.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16"/>
      <c r="AB3" s="16"/>
      <c r="AC3" s="16"/>
    </row>
    <row r="4" spans="1:29" ht="15" customHeight="1" x14ac:dyDescent="0.2">
      <c r="A4" s="84"/>
      <c r="B4" s="85" t="s">
        <v>86</v>
      </c>
      <c r="C4" s="27"/>
      <c r="D4" s="86" t="s">
        <v>31</v>
      </c>
      <c r="E4" s="86" t="s">
        <v>87</v>
      </c>
      <c r="F4" s="27"/>
      <c r="G4" s="29">
        <f t="shared" ref="G4:I4" si="0">+SUM(G5:G9)</f>
        <v>52500</v>
      </c>
      <c r="H4" s="87">
        <f t="shared" si="0"/>
        <v>61250</v>
      </c>
      <c r="I4" s="88">
        <f t="shared" si="0"/>
        <v>8750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16"/>
      <c r="AB4" s="16"/>
      <c r="AC4" s="16"/>
    </row>
    <row r="5" spans="1:29" ht="12.75" customHeight="1" x14ac:dyDescent="0.2">
      <c r="A5" s="89"/>
      <c r="B5" s="33" t="s">
        <v>88</v>
      </c>
      <c r="C5" s="37"/>
      <c r="D5" s="33">
        <v>150</v>
      </c>
      <c r="E5" s="33">
        <v>175</v>
      </c>
      <c r="F5" s="90">
        <v>350</v>
      </c>
      <c r="G5" s="38">
        <f t="shared" ref="G5:G9" si="1">+F5*D5</f>
        <v>52500</v>
      </c>
      <c r="H5" s="91">
        <f t="shared" ref="H5:H9" si="2">+$F5*E5</f>
        <v>61250</v>
      </c>
      <c r="I5" s="40">
        <f t="shared" ref="I5:I9" si="3">+H5-G5</f>
        <v>8750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16"/>
      <c r="AB5" s="16"/>
      <c r="AC5" s="16"/>
    </row>
    <row r="6" spans="1:29" ht="12.75" customHeight="1" x14ac:dyDescent="0.2">
      <c r="A6" s="92"/>
      <c r="B6" s="33" t="s">
        <v>89</v>
      </c>
      <c r="C6" s="37"/>
      <c r="D6" s="33"/>
      <c r="E6" s="33"/>
      <c r="F6" s="90"/>
      <c r="G6" s="38">
        <f t="shared" si="1"/>
        <v>0</v>
      </c>
      <c r="H6" s="91">
        <f t="shared" si="2"/>
        <v>0</v>
      </c>
      <c r="I6" s="43">
        <f t="shared" si="3"/>
        <v>0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16"/>
      <c r="AB6" s="16"/>
      <c r="AC6" s="16"/>
    </row>
    <row r="7" spans="1:29" ht="12.75" customHeight="1" x14ac:dyDescent="0.2">
      <c r="A7" s="92"/>
      <c r="B7" s="33" t="s">
        <v>90</v>
      </c>
      <c r="C7" s="37"/>
      <c r="D7" s="33"/>
      <c r="E7" s="33"/>
      <c r="F7" s="90"/>
      <c r="G7" s="38">
        <f t="shared" si="1"/>
        <v>0</v>
      </c>
      <c r="H7" s="91">
        <f t="shared" si="2"/>
        <v>0</v>
      </c>
      <c r="I7" s="43">
        <f t="shared" si="3"/>
        <v>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16"/>
      <c r="AB7" s="16"/>
      <c r="AC7" s="16"/>
    </row>
    <row r="8" spans="1:29" ht="12.75" customHeight="1" x14ac:dyDescent="0.2">
      <c r="A8" s="92"/>
      <c r="B8" s="33" t="s">
        <v>91</v>
      </c>
      <c r="C8" s="37"/>
      <c r="D8" s="33"/>
      <c r="E8" s="33"/>
      <c r="F8" s="90"/>
      <c r="G8" s="38">
        <f t="shared" si="1"/>
        <v>0</v>
      </c>
      <c r="H8" s="91">
        <f t="shared" si="2"/>
        <v>0</v>
      </c>
      <c r="I8" s="43">
        <f t="shared" si="3"/>
        <v>0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6"/>
      <c r="AB8" s="16"/>
      <c r="AC8" s="16"/>
    </row>
    <row r="9" spans="1:29" ht="12.75" customHeight="1" x14ac:dyDescent="0.2">
      <c r="A9" s="92"/>
      <c r="B9" s="93" t="s">
        <v>91</v>
      </c>
      <c r="C9" s="50"/>
      <c r="D9" s="46"/>
      <c r="E9" s="46"/>
      <c r="F9" s="94"/>
      <c r="G9" s="51">
        <f t="shared" si="1"/>
        <v>0</v>
      </c>
      <c r="H9" s="95">
        <f t="shared" si="2"/>
        <v>0</v>
      </c>
      <c r="I9" s="53">
        <f t="shared" si="3"/>
        <v>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16"/>
      <c r="AB9" s="16"/>
      <c r="AC9" s="16"/>
    </row>
    <row r="10" spans="1:29" ht="9" customHeight="1" x14ac:dyDescent="0.2">
      <c r="A10" s="96"/>
      <c r="B10" s="97"/>
      <c r="C10" s="98"/>
      <c r="D10" s="98"/>
      <c r="E10" s="98"/>
      <c r="F10" s="98"/>
      <c r="G10" s="99"/>
      <c r="H10" s="99"/>
      <c r="I10" s="98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6"/>
      <c r="AB10" s="16"/>
      <c r="AC10" s="16"/>
    </row>
    <row r="11" spans="1:29" ht="15" customHeight="1" x14ac:dyDescent="0.2">
      <c r="A11" s="84"/>
      <c r="B11" s="85" t="s">
        <v>92</v>
      </c>
      <c r="C11" s="27"/>
      <c r="D11" s="27"/>
      <c r="E11" s="27"/>
      <c r="F11" s="27"/>
      <c r="G11" s="29">
        <f t="shared" ref="G11:I11" si="4">+SUM(G12:G16)</f>
        <v>62500</v>
      </c>
      <c r="H11" s="87">
        <f t="shared" si="4"/>
        <v>50000</v>
      </c>
      <c r="I11" s="88">
        <f t="shared" si="4"/>
        <v>-12500</v>
      </c>
      <c r="J11" s="22"/>
      <c r="K11" s="16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16"/>
      <c r="AB11" s="16"/>
      <c r="AC11" s="16"/>
    </row>
    <row r="12" spans="1:29" ht="12.75" customHeight="1" x14ac:dyDescent="0.2">
      <c r="A12" s="59"/>
      <c r="B12" s="101" t="s">
        <v>93</v>
      </c>
      <c r="C12" s="37"/>
      <c r="D12" s="33">
        <v>5</v>
      </c>
      <c r="E12" s="33">
        <v>4</v>
      </c>
      <c r="F12" s="90">
        <v>12500</v>
      </c>
      <c r="G12" s="91">
        <f t="shared" ref="G12:G16" si="5">+F12*D12</f>
        <v>62500</v>
      </c>
      <c r="H12" s="91">
        <f t="shared" ref="H12:H16" si="6">+$F12*E12</f>
        <v>50000</v>
      </c>
      <c r="I12" s="40">
        <f t="shared" ref="I12:I16" si="7">+H12-G12</f>
        <v>-12500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16"/>
      <c r="AB12" s="16"/>
      <c r="AC12" s="16"/>
    </row>
    <row r="13" spans="1:29" ht="12.75" customHeight="1" x14ac:dyDescent="0.2">
      <c r="A13" s="92"/>
      <c r="B13" s="33" t="s">
        <v>94</v>
      </c>
      <c r="C13" s="37"/>
      <c r="D13" s="33"/>
      <c r="E13" s="33"/>
      <c r="F13" s="90"/>
      <c r="G13" s="91">
        <f t="shared" si="5"/>
        <v>0</v>
      </c>
      <c r="H13" s="91">
        <f t="shared" si="6"/>
        <v>0</v>
      </c>
      <c r="I13" s="43">
        <f t="shared" si="7"/>
        <v>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16"/>
      <c r="AB13" s="16"/>
      <c r="AC13" s="16"/>
    </row>
    <row r="14" spans="1:29" ht="12.75" customHeight="1" x14ac:dyDescent="0.2">
      <c r="A14" s="92"/>
      <c r="B14" s="33" t="s">
        <v>95</v>
      </c>
      <c r="C14" s="37"/>
      <c r="D14" s="33"/>
      <c r="E14" s="33"/>
      <c r="F14" s="90"/>
      <c r="G14" s="91">
        <f t="shared" si="5"/>
        <v>0</v>
      </c>
      <c r="H14" s="91">
        <f t="shared" si="6"/>
        <v>0</v>
      </c>
      <c r="I14" s="43">
        <f t="shared" si="7"/>
        <v>0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16"/>
      <c r="AB14" s="16"/>
      <c r="AC14" s="16"/>
    </row>
    <row r="15" spans="1:29" ht="12.75" customHeight="1" x14ac:dyDescent="0.2">
      <c r="A15" s="92"/>
      <c r="B15" s="33" t="s">
        <v>96</v>
      </c>
      <c r="C15" s="37"/>
      <c r="D15" s="33"/>
      <c r="E15" s="33"/>
      <c r="F15" s="90"/>
      <c r="G15" s="91">
        <f t="shared" si="5"/>
        <v>0</v>
      </c>
      <c r="H15" s="91">
        <f t="shared" si="6"/>
        <v>0</v>
      </c>
      <c r="I15" s="43">
        <f t="shared" si="7"/>
        <v>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6"/>
      <c r="AB15" s="16"/>
      <c r="AC15" s="16"/>
    </row>
    <row r="16" spans="1:29" ht="12.75" customHeight="1" x14ac:dyDescent="0.2">
      <c r="A16" s="92"/>
      <c r="B16" s="93" t="s">
        <v>97</v>
      </c>
      <c r="C16" s="50"/>
      <c r="D16" s="46"/>
      <c r="E16" s="46"/>
      <c r="F16" s="94"/>
      <c r="G16" s="95">
        <f t="shared" si="5"/>
        <v>0</v>
      </c>
      <c r="H16" s="102">
        <f t="shared" si="6"/>
        <v>0</v>
      </c>
      <c r="I16" s="53">
        <f t="shared" si="7"/>
        <v>0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6"/>
      <c r="AB16" s="16"/>
      <c r="AC16" s="16"/>
    </row>
    <row r="17" spans="1:29" ht="9" customHeight="1" x14ac:dyDescent="0.2">
      <c r="A17" s="96"/>
      <c r="B17" s="97"/>
      <c r="C17" s="98"/>
      <c r="D17" s="98"/>
      <c r="E17" s="98"/>
      <c r="F17" s="98"/>
      <c r="G17" s="99"/>
      <c r="H17" s="99"/>
      <c r="I17" s="98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6"/>
      <c r="AB17" s="16"/>
      <c r="AC17" s="16"/>
    </row>
    <row r="18" spans="1:29" ht="15" customHeight="1" x14ac:dyDescent="0.2">
      <c r="A18" s="84"/>
      <c r="B18" s="85" t="s">
        <v>98</v>
      </c>
      <c r="C18" s="27"/>
      <c r="D18" s="27"/>
      <c r="E18" s="27"/>
      <c r="F18" s="27"/>
      <c r="G18" s="29">
        <f t="shared" ref="G18:I18" si="8">+SUM(G19:G23)</f>
        <v>8750</v>
      </c>
      <c r="H18" s="87">
        <f t="shared" si="8"/>
        <v>12250</v>
      </c>
      <c r="I18" s="88">
        <f t="shared" si="8"/>
        <v>3500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16"/>
      <c r="AB18" s="16"/>
      <c r="AC18" s="16"/>
    </row>
    <row r="19" spans="1:29" ht="12.75" customHeight="1" x14ac:dyDescent="0.2">
      <c r="A19" s="89"/>
      <c r="B19" s="33" t="s">
        <v>88</v>
      </c>
      <c r="C19" s="37"/>
      <c r="D19" s="33">
        <v>25</v>
      </c>
      <c r="E19" s="33">
        <v>35</v>
      </c>
      <c r="F19" s="90">
        <v>350</v>
      </c>
      <c r="G19" s="91">
        <f t="shared" ref="G19:G23" si="9">+F19*D19</f>
        <v>8750</v>
      </c>
      <c r="H19" s="91">
        <f t="shared" ref="H19:H23" si="10">+$F19*E19</f>
        <v>12250</v>
      </c>
      <c r="I19" s="40">
        <f t="shared" ref="I19:I23" si="11">+H19-G19</f>
        <v>3500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16"/>
      <c r="AB19" s="16"/>
      <c r="AC19" s="16"/>
    </row>
    <row r="20" spans="1:29" ht="12.75" customHeight="1" x14ac:dyDescent="0.2">
      <c r="A20" s="92"/>
      <c r="B20" s="33" t="s">
        <v>89</v>
      </c>
      <c r="C20" s="37"/>
      <c r="D20" s="33"/>
      <c r="E20" s="33"/>
      <c r="F20" s="90"/>
      <c r="G20" s="91">
        <f t="shared" si="9"/>
        <v>0</v>
      </c>
      <c r="H20" s="91">
        <f t="shared" si="10"/>
        <v>0</v>
      </c>
      <c r="I20" s="43">
        <f t="shared" si="11"/>
        <v>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16"/>
      <c r="AB20" s="16"/>
      <c r="AC20" s="16"/>
    </row>
    <row r="21" spans="1:29" ht="12.75" customHeight="1" x14ac:dyDescent="0.2">
      <c r="A21" s="92"/>
      <c r="B21" s="33" t="s">
        <v>90</v>
      </c>
      <c r="C21" s="37"/>
      <c r="D21" s="33"/>
      <c r="E21" s="33"/>
      <c r="F21" s="90"/>
      <c r="G21" s="91">
        <f t="shared" si="9"/>
        <v>0</v>
      </c>
      <c r="H21" s="91">
        <f t="shared" si="10"/>
        <v>0</v>
      </c>
      <c r="I21" s="43">
        <f t="shared" si="11"/>
        <v>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16"/>
      <c r="AB21" s="16"/>
      <c r="AC21" s="16"/>
    </row>
    <row r="22" spans="1:29" ht="12.75" customHeight="1" x14ac:dyDescent="0.2">
      <c r="A22" s="92"/>
      <c r="B22" s="33" t="s">
        <v>91</v>
      </c>
      <c r="C22" s="37"/>
      <c r="D22" s="33"/>
      <c r="E22" s="33"/>
      <c r="F22" s="90"/>
      <c r="G22" s="91">
        <f t="shared" si="9"/>
        <v>0</v>
      </c>
      <c r="H22" s="91">
        <f t="shared" si="10"/>
        <v>0</v>
      </c>
      <c r="I22" s="43">
        <f t="shared" si="11"/>
        <v>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16"/>
      <c r="AB22" s="16"/>
      <c r="AC22" s="16"/>
    </row>
    <row r="23" spans="1:29" ht="12.75" customHeight="1" x14ac:dyDescent="0.2">
      <c r="A23" s="92"/>
      <c r="B23" s="93" t="s">
        <v>91</v>
      </c>
      <c r="C23" s="50"/>
      <c r="D23" s="46"/>
      <c r="E23" s="46"/>
      <c r="F23" s="94"/>
      <c r="G23" s="95">
        <f t="shared" si="9"/>
        <v>0</v>
      </c>
      <c r="H23" s="95">
        <f t="shared" si="10"/>
        <v>0</v>
      </c>
      <c r="I23" s="53">
        <f t="shared" si="11"/>
        <v>0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16"/>
      <c r="AB23" s="16"/>
      <c r="AC23" s="16"/>
    </row>
    <row r="24" spans="1:29" ht="9" customHeight="1" x14ac:dyDescent="0.2">
      <c r="A24" s="96"/>
      <c r="B24" s="97"/>
      <c r="C24" s="98"/>
      <c r="D24" s="98"/>
      <c r="E24" s="98"/>
      <c r="F24" s="98"/>
      <c r="G24" s="99"/>
      <c r="H24" s="99"/>
      <c r="I24" s="98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6"/>
      <c r="AB24" s="16"/>
      <c r="AC24" s="16"/>
    </row>
    <row r="25" spans="1:29" ht="15" customHeight="1" x14ac:dyDescent="0.2">
      <c r="A25" s="84"/>
      <c r="B25" s="85" t="s">
        <v>99</v>
      </c>
      <c r="C25" s="27"/>
      <c r="D25" s="27"/>
      <c r="E25" s="27"/>
      <c r="F25" s="27"/>
      <c r="G25" s="29">
        <f t="shared" ref="G25:I25" si="12">+SUM(G26:G30)</f>
        <v>0</v>
      </c>
      <c r="H25" s="87">
        <f t="shared" si="12"/>
        <v>0</v>
      </c>
      <c r="I25" s="88">
        <f t="shared" si="12"/>
        <v>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16"/>
      <c r="AB25" s="16"/>
      <c r="AC25" s="16"/>
    </row>
    <row r="26" spans="1:29" ht="12.75" customHeight="1" x14ac:dyDescent="0.2">
      <c r="A26" s="89"/>
      <c r="B26" s="33" t="s">
        <v>100</v>
      </c>
      <c r="C26" s="37"/>
      <c r="D26" s="33"/>
      <c r="E26" s="33"/>
      <c r="F26" s="90"/>
      <c r="G26" s="91">
        <f t="shared" ref="G26:G30" si="13">+F26*D26</f>
        <v>0</v>
      </c>
      <c r="H26" s="91">
        <f t="shared" ref="H26:H30" si="14">+$F26*E26</f>
        <v>0</v>
      </c>
      <c r="I26" s="40">
        <f t="shared" ref="I26:I30" si="15">+H26-G26</f>
        <v>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16"/>
      <c r="AB26" s="16"/>
      <c r="AC26" s="16"/>
    </row>
    <row r="27" spans="1:29" ht="12.75" customHeight="1" x14ac:dyDescent="0.2">
      <c r="A27" s="92"/>
      <c r="B27" s="33" t="s">
        <v>101</v>
      </c>
      <c r="C27" s="37"/>
      <c r="D27" s="33"/>
      <c r="E27" s="33"/>
      <c r="F27" s="90"/>
      <c r="G27" s="91">
        <f t="shared" si="13"/>
        <v>0</v>
      </c>
      <c r="H27" s="91">
        <f t="shared" si="14"/>
        <v>0</v>
      </c>
      <c r="I27" s="43">
        <f t="shared" si="15"/>
        <v>0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16"/>
      <c r="AB27" s="16"/>
      <c r="AC27" s="16"/>
    </row>
    <row r="28" spans="1:29" ht="12.75" customHeight="1" x14ac:dyDescent="0.2">
      <c r="A28" s="92"/>
      <c r="B28" s="33" t="s">
        <v>102</v>
      </c>
      <c r="C28" s="37"/>
      <c r="D28" s="33"/>
      <c r="E28" s="33"/>
      <c r="F28" s="90"/>
      <c r="G28" s="91">
        <f t="shared" si="13"/>
        <v>0</v>
      </c>
      <c r="H28" s="91">
        <f t="shared" si="14"/>
        <v>0</v>
      </c>
      <c r="I28" s="43">
        <f t="shared" si="15"/>
        <v>0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16"/>
      <c r="AB28" s="16"/>
      <c r="AC28" s="16"/>
    </row>
    <row r="29" spans="1:29" ht="12.75" customHeight="1" x14ac:dyDescent="0.2">
      <c r="A29" s="92"/>
      <c r="B29" s="33" t="s">
        <v>91</v>
      </c>
      <c r="C29" s="37"/>
      <c r="D29" s="33"/>
      <c r="E29" s="33"/>
      <c r="F29" s="90"/>
      <c r="G29" s="91">
        <f t="shared" si="13"/>
        <v>0</v>
      </c>
      <c r="H29" s="91">
        <f t="shared" si="14"/>
        <v>0</v>
      </c>
      <c r="I29" s="43">
        <f t="shared" si="15"/>
        <v>0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16"/>
      <c r="AB29" s="16"/>
      <c r="AC29" s="16"/>
    </row>
    <row r="30" spans="1:29" ht="12.75" customHeight="1" x14ac:dyDescent="0.2">
      <c r="A30" s="92"/>
      <c r="B30" s="93" t="s">
        <v>91</v>
      </c>
      <c r="C30" s="50"/>
      <c r="D30" s="46"/>
      <c r="E30" s="46"/>
      <c r="F30" s="94"/>
      <c r="G30" s="95">
        <f t="shared" si="13"/>
        <v>0</v>
      </c>
      <c r="H30" s="95">
        <f t="shared" si="14"/>
        <v>0</v>
      </c>
      <c r="I30" s="53">
        <f t="shared" si="15"/>
        <v>0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16"/>
      <c r="AB30" s="16"/>
      <c r="AC30" s="16"/>
    </row>
    <row r="31" spans="1:29" ht="9" customHeight="1" x14ac:dyDescent="0.2">
      <c r="A31" s="54"/>
      <c r="B31" s="97"/>
      <c r="C31" s="98"/>
      <c r="D31" s="98"/>
      <c r="E31" s="98"/>
      <c r="F31" s="98"/>
      <c r="G31" s="99"/>
      <c r="H31" s="99"/>
      <c r="I31" s="98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6"/>
      <c r="AB31" s="16"/>
      <c r="AC31" s="16"/>
    </row>
    <row r="32" spans="1:29" ht="19.5" customHeight="1" x14ac:dyDescent="0.2">
      <c r="A32" s="59" t="s">
        <v>103</v>
      </c>
      <c r="B32" s="159" t="s">
        <v>104</v>
      </c>
      <c r="C32" s="103"/>
      <c r="D32" s="103"/>
      <c r="E32" s="103"/>
      <c r="F32" s="103"/>
      <c r="G32" s="104" t="s">
        <v>31</v>
      </c>
      <c r="H32" s="104" t="s">
        <v>32</v>
      </c>
      <c r="I32" s="105" t="s">
        <v>33</v>
      </c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16"/>
      <c r="AB32" s="16"/>
      <c r="AC32" s="16"/>
    </row>
    <row r="33" spans="1:29" ht="24.75" customHeight="1" x14ac:dyDescent="0.2">
      <c r="A33" s="59" t="s">
        <v>105</v>
      </c>
      <c r="B33" s="147"/>
      <c r="C33" s="106"/>
      <c r="D33" s="106"/>
      <c r="E33" s="106"/>
      <c r="F33" s="106"/>
      <c r="G33" s="107">
        <f t="shared" ref="G33:I33" si="16">+G25+G11+G4+G18</f>
        <v>123750</v>
      </c>
      <c r="H33" s="107">
        <f t="shared" si="16"/>
        <v>123500</v>
      </c>
      <c r="I33" s="108">
        <f t="shared" si="16"/>
        <v>-250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16"/>
      <c r="AB33" s="16"/>
      <c r="AC33" s="16"/>
    </row>
    <row r="34" spans="1:29" ht="12.75" customHeight="1" x14ac:dyDescent="0.2">
      <c r="A34" s="22"/>
      <c r="B34" s="22"/>
      <c r="C34" s="22"/>
      <c r="D34" s="22"/>
      <c r="E34" s="22"/>
      <c r="F34" s="22"/>
      <c r="G34" s="82"/>
      <c r="H34" s="8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16"/>
      <c r="AB34" s="16"/>
      <c r="AC34" s="16"/>
    </row>
    <row r="35" spans="1:29" ht="12.75" customHeight="1" x14ac:dyDescent="0.2">
      <c r="A35" s="22"/>
      <c r="B35" s="22"/>
      <c r="C35" s="22"/>
      <c r="D35" s="22"/>
      <c r="E35" s="22"/>
      <c r="F35" s="22"/>
      <c r="G35" s="82"/>
      <c r="H35" s="8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16"/>
      <c r="AB35" s="16"/>
      <c r="AC35" s="16"/>
    </row>
    <row r="36" spans="1:29" ht="12.75" customHeight="1" x14ac:dyDescent="0.2">
      <c r="A36" s="22"/>
      <c r="B36" s="22"/>
      <c r="C36" s="22"/>
      <c r="D36" s="22"/>
      <c r="E36" s="22"/>
      <c r="F36" s="22"/>
      <c r="G36" s="82"/>
      <c r="H36" s="8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16"/>
      <c r="AB36" s="16"/>
      <c r="AC36" s="16"/>
    </row>
    <row r="37" spans="1:29" ht="12.75" customHeight="1" x14ac:dyDescent="0.2">
      <c r="A37" s="22"/>
      <c r="B37" s="22"/>
      <c r="C37" s="22"/>
      <c r="D37" s="22"/>
      <c r="E37" s="22"/>
      <c r="F37" s="22"/>
      <c r="G37" s="82"/>
      <c r="H37" s="8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16"/>
      <c r="AB37" s="16"/>
      <c r="AC37" s="16"/>
    </row>
    <row r="38" spans="1:29" ht="12.75" customHeight="1" x14ac:dyDescent="0.2">
      <c r="A38" s="22"/>
      <c r="B38" s="22"/>
      <c r="C38" s="22"/>
      <c r="D38" s="22"/>
      <c r="E38" s="22"/>
      <c r="F38" s="22"/>
      <c r="G38" s="82"/>
      <c r="H38" s="8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16"/>
      <c r="AB38" s="16"/>
      <c r="AC38" s="16"/>
    </row>
    <row r="39" spans="1:29" ht="12.75" customHeight="1" x14ac:dyDescent="0.2">
      <c r="A39" s="22"/>
      <c r="B39" s="22"/>
      <c r="C39" s="22"/>
      <c r="D39" s="22"/>
      <c r="E39" s="22"/>
      <c r="F39" s="22"/>
      <c r="G39" s="82"/>
      <c r="H39" s="8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16"/>
      <c r="AB39" s="16"/>
      <c r="AC39" s="16"/>
    </row>
    <row r="40" spans="1:29" ht="12.75" customHeight="1" x14ac:dyDescent="0.2">
      <c r="A40" s="22"/>
      <c r="B40" s="22"/>
      <c r="C40" s="22"/>
      <c r="D40" s="22"/>
      <c r="E40" s="22"/>
      <c r="F40" s="22"/>
      <c r="G40" s="82"/>
      <c r="H40" s="8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16"/>
      <c r="AB40" s="16"/>
      <c r="AC40" s="16"/>
    </row>
    <row r="41" spans="1:29" ht="12.75" customHeight="1" x14ac:dyDescent="0.2">
      <c r="A41" s="22"/>
      <c r="B41" s="22"/>
      <c r="C41" s="22"/>
      <c r="D41" s="22"/>
      <c r="E41" s="22"/>
      <c r="F41" s="22"/>
      <c r="G41" s="82"/>
      <c r="H41" s="8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16"/>
      <c r="AB41" s="16"/>
      <c r="AC41" s="16"/>
    </row>
    <row r="42" spans="1:29" ht="12.75" customHeight="1" x14ac:dyDescent="0.2">
      <c r="A42" s="22"/>
      <c r="B42" s="22"/>
      <c r="C42" s="22"/>
      <c r="D42" s="22"/>
      <c r="E42" s="22"/>
      <c r="F42" s="22"/>
      <c r="G42" s="82"/>
      <c r="H42" s="8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16"/>
      <c r="AB42" s="16"/>
      <c r="AC42" s="16"/>
    </row>
    <row r="43" spans="1:29" ht="12.75" customHeight="1" x14ac:dyDescent="0.2">
      <c r="A43" s="22"/>
      <c r="B43" s="22"/>
      <c r="C43" s="22"/>
      <c r="D43" s="22"/>
      <c r="E43" s="22"/>
      <c r="F43" s="22"/>
      <c r="G43" s="82"/>
      <c r="H43" s="8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16"/>
      <c r="AB43" s="16"/>
      <c r="AC43" s="16"/>
    </row>
    <row r="44" spans="1:29" ht="12.75" customHeight="1" x14ac:dyDescent="0.2">
      <c r="A44" s="22"/>
      <c r="B44" s="22"/>
      <c r="C44" s="22"/>
      <c r="D44" s="22"/>
      <c r="E44" s="22"/>
      <c r="F44" s="22"/>
      <c r="G44" s="82"/>
      <c r="H44" s="8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16"/>
      <c r="AB44" s="16"/>
      <c r="AC44" s="16"/>
    </row>
    <row r="45" spans="1:29" ht="12.75" customHeight="1" x14ac:dyDescent="0.2">
      <c r="A45" s="22"/>
      <c r="B45" s="22"/>
      <c r="C45" s="22"/>
      <c r="D45" s="22"/>
      <c r="E45" s="22"/>
      <c r="F45" s="22"/>
      <c r="G45" s="82"/>
      <c r="H45" s="8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6"/>
      <c r="AB45" s="16"/>
      <c r="AC45" s="16"/>
    </row>
    <row r="46" spans="1:29" ht="12.75" customHeight="1" x14ac:dyDescent="0.2">
      <c r="A46" s="22"/>
      <c r="B46" s="22"/>
      <c r="C46" s="22"/>
      <c r="D46" s="22"/>
      <c r="E46" s="22"/>
      <c r="F46" s="22"/>
      <c r="G46" s="82"/>
      <c r="H46" s="8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16"/>
      <c r="AB46" s="16"/>
      <c r="AC46" s="16"/>
    </row>
    <row r="47" spans="1:29" ht="12.75" customHeight="1" x14ac:dyDescent="0.2">
      <c r="A47" s="22"/>
      <c r="B47" s="22"/>
      <c r="C47" s="22"/>
      <c r="D47" s="22"/>
      <c r="E47" s="22"/>
      <c r="F47" s="22"/>
      <c r="G47" s="82"/>
      <c r="H47" s="8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16"/>
      <c r="AB47" s="16"/>
      <c r="AC47" s="16"/>
    </row>
    <row r="48" spans="1:29" ht="12.75" customHeight="1" x14ac:dyDescent="0.2">
      <c r="A48" s="22"/>
      <c r="B48" s="22"/>
      <c r="C48" s="22"/>
      <c r="D48" s="22"/>
      <c r="E48" s="22"/>
      <c r="F48" s="22"/>
      <c r="G48" s="82"/>
      <c r="H48" s="8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16"/>
      <c r="AB48" s="16"/>
      <c r="AC48" s="16"/>
    </row>
    <row r="49" spans="1:29" ht="12.75" customHeight="1" x14ac:dyDescent="0.2">
      <c r="A49" s="22"/>
      <c r="B49" s="22"/>
      <c r="C49" s="22"/>
      <c r="D49" s="22"/>
      <c r="E49" s="22"/>
      <c r="F49" s="22"/>
      <c r="G49" s="82"/>
      <c r="H49" s="8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16"/>
      <c r="AB49" s="16"/>
      <c r="AC49" s="16"/>
    </row>
    <row r="50" spans="1:29" ht="12.75" customHeight="1" x14ac:dyDescent="0.2">
      <c r="A50" s="22"/>
      <c r="B50" s="22"/>
      <c r="C50" s="22"/>
      <c r="D50" s="22"/>
      <c r="E50" s="22"/>
      <c r="F50" s="22"/>
      <c r="G50" s="82"/>
      <c r="H50" s="8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6"/>
      <c r="AB50" s="16"/>
      <c r="AC50" s="16"/>
    </row>
    <row r="51" spans="1:29" ht="12.75" customHeight="1" x14ac:dyDescent="0.2">
      <c r="A51" s="22"/>
      <c r="B51" s="22"/>
      <c r="C51" s="22"/>
      <c r="D51" s="22"/>
      <c r="E51" s="22"/>
      <c r="F51" s="22"/>
      <c r="G51" s="82"/>
      <c r="H51" s="8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6"/>
      <c r="AB51" s="16"/>
      <c r="AC51" s="16"/>
    </row>
    <row r="52" spans="1:29" ht="12.75" customHeight="1" x14ac:dyDescent="0.2">
      <c r="A52" s="22"/>
      <c r="B52" s="22"/>
      <c r="C52" s="22"/>
      <c r="D52" s="22"/>
      <c r="E52" s="22"/>
      <c r="F52" s="22"/>
      <c r="G52" s="82"/>
      <c r="H52" s="8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16"/>
      <c r="AB52" s="16"/>
      <c r="AC52" s="16"/>
    </row>
    <row r="53" spans="1:29" ht="12.75" customHeight="1" x14ac:dyDescent="0.2">
      <c r="A53" s="22"/>
      <c r="B53" s="22"/>
      <c r="C53" s="22"/>
      <c r="D53" s="22"/>
      <c r="E53" s="22"/>
      <c r="F53" s="22"/>
      <c r="G53" s="82"/>
      <c r="H53" s="8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16"/>
      <c r="AB53" s="16"/>
      <c r="AC53" s="16"/>
    </row>
    <row r="54" spans="1:29" ht="12.75" customHeight="1" x14ac:dyDescent="0.2">
      <c r="A54" s="22"/>
      <c r="B54" s="22"/>
      <c r="C54" s="22"/>
      <c r="D54" s="22"/>
      <c r="E54" s="22"/>
      <c r="F54" s="22"/>
      <c r="G54" s="82"/>
      <c r="H54" s="8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16"/>
      <c r="AB54" s="16"/>
      <c r="AC54" s="16"/>
    </row>
    <row r="55" spans="1:29" ht="12.75" customHeight="1" x14ac:dyDescent="0.2">
      <c r="A55" s="22"/>
      <c r="B55" s="22"/>
      <c r="C55" s="22"/>
      <c r="D55" s="22"/>
      <c r="E55" s="22"/>
      <c r="F55" s="22"/>
      <c r="G55" s="82"/>
      <c r="H55" s="8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16"/>
      <c r="AB55" s="16"/>
      <c r="AC55" s="16"/>
    </row>
    <row r="56" spans="1:29" ht="12.75" customHeight="1" x14ac:dyDescent="0.2">
      <c r="A56" s="22"/>
      <c r="B56" s="22"/>
      <c r="C56" s="22"/>
      <c r="D56" s="22"/>
      <c r="E56" s="22"/>
      <c r="F56" s="22"/>
      <c r="G56" s="82"/>
      <c r="H56" s="8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16"/>
      <c r="AB56" s="16"/>
      <c r="AC56" s="16"/>
    </row>
    <row r="57" spans="1:29" ht="12.75" customHeight="1" x14ac:dyDescent="0.2">
      <c r="A57" s="22"/>
      <c r="B57" s="22"/>
      <c r="C57" s="22"/>
      <c r="D57" s="22"/>
      <c r="E57" s="22"/>
      <c r="F57" s="22"/>
      <c r="G57" s="82"/>
      <c r="H57" s="8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16"/>
      <c r="AB57" s="16"/>
      <c r="AC57" s="16"/>
    </row>
    <row r="58" spans="1:29" ht="12.75" customHeight="1" x14ac:dyDescent="0.2">
      <c r="A58" s="22"/>
      <c r="B58" s="22"/>
      <c r="C58" s="22"/>
      <c r="D58" s="22"/>
      <c r="E58" s="22"/>
      <c r="F58" s="22"/>
      <c r="G58" s="82"/>
      <c r="H58" s="8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16"/>
      <c r="AB58" s="16"/>
      <c r="AC58" s="16"/>
    </row>
    <row r="59" spans="1:29" ht="12.75" customHeight="1" x14ac:dyDescent="0.2">
      <c r="A59" s="22"/>
      <c r="B59" s="22"/>
      <c r="C59" s="22"/>
      <c r="D59" s="22"/>
      <c r="E59" s="22"/>
      <c r="F59" s="22"/>
      <c r="G59" s="82"/>
      <c r="H59" s="8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16"/>
      <c r="AB59" s="16"/>
      <c r="AC59" s="16"/>
    </row>
    <row r="60" spans="1:29" ht="12.75" customHeight="1" x14ac:dyDescent="0.2">
      <c r="A60" s="22"/>
      <c r="B60" s="22"/>
      <c r="C60" s="22"/>
      <c r="D60" s="22"/>
      <c r="E60" s="22"/>
      <c r="F60" s="22"/>
      <c r="G60" s="82"/>
      <c r="H60" s="8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16"/>
      <c r="AB60" s="16"/>
      <c r="AC60" s="16"/>
    </row>
    <row r="61" spans="1:29" ht="12.75" customHeight="1" x14ac:dyDescent="0.2">
      <c r="A61" s="22"/>
      <c r="B61" s="22"/>
      <c r="C61" s="22"/>
      <c r="D61" s="22"/>
      <c r="E61" s="22"/>
      <c r="F61" s="22"/>
      <c r="G61" s="82"/>
      <c r="H61" s="8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16"/>
      <c r="AB61" s="16"/>
      <c r="AC61" s="16"/>
    </row>
    <row r="62" spans="1:29" ht="12.75" customHeight="1" x14ac:dyDescent="0.2">
      <c r="A62" s="22"/>
      <c r="B62" s="22"/>
      <c r="C62" s="22"/>
      <c r="D62" s="22"/>
      <c r="E62" s="22"/>
      <c r="F62" s="22"/>
      <c r="G62" s="82"/>
      <c r="H62" s="8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16"/>
      <c r="AB62" s="16"/>
      <c r="AC62" s="16"/>
    </row>
    <row r="63" spans="1:29" ht="12.75" customHeight="1" x14ac:dyDescent="0.2">
      <c r="A63" s="22"/>
      <c r="B63" s="22"/>
      <c r="C63" s="22"/>
      <c r="D63" s="22"/>
      <c r="E63" s="22"/>
      <c r="F63" s="22"/>
      <c r="G63" s="82"/>
      <c r="H63" s="8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16"/>
      <c r="AB63" s="16"/>
      <c r="AC63" s="16"/>
    </row>
    <row r="64" spans="1:29" ht="12.75" customHeight="1" x14ac:dyDescent="0.2">
      <c r="A64" s="22"/>
      <c r="B64" s="22"/>
      <c r="C64" s="22"/>
      <c r="D64" s="22"/>
      <c r="E64" s="22"/>
      <c r="F64" s="22"/>
      <c r="G64" s="82"/>
      <c r="H64" s="8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16"/>
      <c r="AB64" s="16"/>
      <c r="AC64" s="16"/>
    </row>
    <row r="65" spans="1:29" ht="12.75" customHeight="1" x14ac:dyDescent="0.2">
      <c r="A65" s="22"/>
      <c r="B65" s="22"/>
      <c r="C65" s="22"/>
      <c r="D65" s="22"/>
      <c r="E65" s="22"/>
      <c r="F65" s="22"/>
      <c r="G65" s="82"/>
      <c r="H65" s="8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16"/>
      <c r="AB65" s="16"/>
      <c r="AC65" s="16"/>
    </row>
    <row r="66" spans="1:29" ht="12.75" customHeight="1" x14ac:dyDescent="0.2">
      <c r="A66" s="22"/>
      <c r="B66" s="22"/>
      <c r="C66" s="22"/>
      <c r="D66" s="22"/>
      <c r="E66" s="22"/>
      <c r="F66" s="22"/>
      <c r="G66" s="82"/>
      <c r="H66" s="8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16"/>
      <c r="AB66" s="16"/>
      <c r="AC66" s="16"/>
    </row>
    <row r="67" spans="1:29" ht="12.75" customHeight="1" x14ac:dyDescent="0.2">
      <c r="A67" s="22"/>
      <c r="B67" s="22"/>
      <c r="C67" s="22"/>
      <c r="D67" s="22"/>
      <c r="E67" s="22"/>
      <c r="F67" s="22"/>
      <c r="G67" s="82"/>
      <c r="H67" s="8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16"/>
      <c r="AB67" s="16"/>
      <c r="AC67" s="16"/>
    </row>
    <row r="68" spans="1:29" ht="12.75" customHeight="1" x14ac:dyDescent="0.2">
      <c r="A68" s="22"/>
      <c r="B68" s="22"/>
      <c r="C68" s="22"/>
      <c r="D68" s="22"/>
      <c r="E68" s="22"/>
      <c r="F68" s="22"/>
      <c r="G68" s="82"/>
      <c r="H68" s="8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16"/>
      <c r="AB68" s="16"/>
      <c r="AC68" s="16"/>
    </row>
    <row r="69" spans="1:29" ht="12.75" customHeight="1" x14ac:dyDescent="0.2">
      <c r="A69" s="22"/>
      <c r="B69" s="22"/>
      <c r="C69" s="22"/>
      <c r="D69" s="22"/>
      <c r="E69" s="22"/>
      <c r="F69" s="22"/>
      <c r="G69" s="82"/>
      <c r="H69" s="8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16"/>
      <c r="AB69" s="16"/>
      <c r="AC69" s="16"/>
    </row>
    <row r="70" spans="1:29" ht="12.75" customHeight="1" x14ac:dyDescent="0.2">
      <c r="A70" s="22"/>
      <c r="B70" s="22"/>
      <c r="C70" s="22"/>
      <c r="D70" s="22"/>
      <c r="E70" s="22"/>
      <c r="F70" s="22"/>
      <c r="G70" s="82"/>
      <c r="H70" s="8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16"/>
      <c r="AB70" s="16"/>
      <c r="AC70" s="16"/>
    </row>
    <row r="71" spans="1:29" ht="12.75" customHeight="1" x14ac:dyDescent="0.2">
      <c r="A71" s="22"/>
      <c r="B71" s="22"/>
      <c r="C71" s="22"/>
      <c r="D71" s="22"/>
      <c r="E71" s="22"/>
      <c r="F71" s="22"/>
      <c r="G71" s="82"/>
      <c r="H71" s="8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16"/>
      <c r="AB71" s="16"/>
      <c r="AC71" s="16"/>
    </row>
    <row r="72" spans="1:29" ht="12.75" customHeight="1" x14ac:dyDescent="0.2">
      <c r="A72" s="22"/>
      <c r="B72" s="22"/>
      <c r="C72" s="22"/>
      <c r="D72" s="22"/>
      <c r="E72" s="22"/>
      <c r="F72" s="22"/>
      <c r="G72" s="82"/>
      <c r="H72" s="8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16"/>
      <c r="AB72" s="16"/>
      <c r="AC72" s="16"/>
    </row>
    <row r="73" spans="1:29" ht="12.75" customHeight="1" x14ac:dyDescent="0.2">
      <c r="A73" s="22"/>
      <c r="B73" s="22"/>
      <c r="C73" s="22"/>
      <c r="D73" s="22"/>
      <c r="E73" s="22"/>
      <c r="F73" s="22"/>
      <c r="G73" s="82"/>
      <c r="H73" s="8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16"/>
      <c r="AB73" s="16"/>
      <c r="AC73" s="16"/>
    </row>
    <row r="74" spans="1:29" ht="12.75" customHeight="1" x14ac:dyDescent="0.2">
      <c r="A74" s="22"/>
      <c r="B74" s="22"/>
      <c r="C74" s="22"/>
      <c r="D74" s="22"/>
      <c r="E74" s="22"/>
      <c r="F74" s="22"/>
      <c r="G74" s="82"/>
      <c r="H74" s="8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16"/>
      <c r="AB74" s="16"/>
      <c r="AC74" s="16"/>
    </row>
    <row r="75" spans="1:29" ht="12.75" customHeight="1" x14ac:dyDescent="0.2">
      <c r="A75" s="22"/>
      <c r="B75" s="22"/>
      <c r="C75" s="22"/>
      <c r="D75" s="22"/>
      <c r="E75" s="22"/>
      <c r="F75" s="22"/>
      <c r="G75" s="82"/>
      <c r="H75" s="8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16"/>
      <c r="AB75" s="16"/>
      <c r="AC75" s="16"/>
    </row>
    <row r="76" spans="1:29" ht="12.75" customHeight="1" x14ac:dyDescent="0.2">
      <c r="A76" s="22"/>
      <c r="B76" s="22"/>
      <c r="C76" s="22"/>
      <c r="D76" s="22"/>
      <c r="E76" s="22"/>
      <c r="F76" s="22"/>
      <c r="G76" s="82"/>
      <c r="H76" s="8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16"/>
      <c r="AB76" s="16"/>
      <c r="AC76" s="16"/>
    </row>
    <row r="77" spans="1:29" ht="12.75" customHeight="1" x14ac:dyDescent="0.2">
      <c r="A77" s="22"/>
      <c r="B77" s="22"/>
      <c r="C77" s="22"/>
      <c r="D77" s="22"/>
      <c r="E77" s="22"/>
      <c r="F77" s="22"/>
      <c r="G77" s="82"/>
      <c r="H77" s="8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16"/>
      <c r="AB77" s="16"/>
      <c r="AC77" s="16"/>
    </row>
    <row r="78" spans="1:29" ht="12.75" customHeight="1" x14ac:dyDescent="0.2">
      <c r="A78" s="22"/>
      <c r="B78" s="22"/>
      <c r="C78" s="22"/>
      <c r="D78" s="22"/>
      <c r="E78" s="22"/>
      <c r="F78" s="22"/>
      <c r="G78" s="82"/>
      <c r="H78" s="8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16"/>
      <c r="AB78" s="16"/>
      <c r="AC78" s="16"/>
    </row>
    <row r="79" spans="1:29" ht="12.75" customHeight="1" x14ac:dyDescent="0.2">
      <c r="A79" s="22"/>
      <c r="B79" s="22"/>
      <c r="C79" s="22"/>
      <c r="D79" s="22"/>
      <c r="E79" s="22"/>
      <c r="F79" s="22"/>
      <c r="G79" s="82"/>
      <c r="H79" s="8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16"/>
      <c r="AB79" s="16"/>
      <c r="AC79" s="16"/>
    </row>
    <row r="80" spans="1:29" ht="12.75" customHeight="1" x14ac:dyDescent="0.2">
      <c r="A80" s="22"/>
      <c r="B80" s="22"/>
      <c r="C80" s="22"/>
      <c r="D80" s="22"/>
      <c r="E80" s="22"/>
      <c r="F80" s="22"/>
      <c r="G80" s="82"/>
      <c r="H80" s="8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6"/>
      <c r="AB80" s="16"/>
      <c r="AC80" s="16"/>
    </row>
    <row r="81" spans="1:29" ht="12.75" customHeight="1" x14ac:dyDescent="0.2">
      <c r="A81" s="22"/>
      <c r="B81" s="22"/>
      <c r="C81" s="22"/>
      <c r="D81" s="22"/>
      <c r="E81" s="22"/>
      <c r="F81" s="22"/>
      <c r="G81" s="82"/>
      <c r="H81" s="8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16"/>
      <c r="AB81" s="16"/>
      <c r="AC81" s="16"/>
    </row>
    <row r="82" spans="1:29" ht="12.75" customHeight="1" x14ac:dyDescent="0.2">
      <c r="A82" s="22"/>
      <c r="B82" s="22"/>
      <c r="C82" s="22"/>
      <c r="D82" s="22"/>
      <c r="E82" s="22"/>
      <c r="F82" s="22"/>
      <c r="G82" s="82"/>
      <c r="H82" s="8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6"/>
      <c r="AB82" s="16"/>
      <c r="AC82" s="16"/>
    </row>
    <row r="83" spans="1:29" ht="12.75" customHeight="1" x14ac:dyDescent="0.2">
      <c r="A83" s="22"/>
      <c r="B83" s="22"/>
      <c r="C83" s="22"/>
      <c r="D83" s="22"/>
      <c r="E83" s="22"/>
      <c r="F83" s="22"/>
      <c r="G83" s="82"/>
      <c r="H83" s="8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</row>
    <row r="84" spans="1:29" ht="12.75" customHeight="1" x14ac:dyDescent="0.2">
      <c r="A84" s="22"/>
      <c r="B84" s="22"/>
      <c r="C84" s="22"/>
      <c r="D84" s="22"/>
      <c r="E84" s="22"/>
      <c r="F84" s="22"/>
      <c r="G84" s="82"/>
      <c r="H84" s="8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</row>
    <row r="85" spans="1:29" ht="12.75" customHeight="1" x14ac:dyDescent="0.2">
      <c r="A85" s="22"/>
      <c r="B85" s="22"/>
      <c r="C85" s="22"/>
      <c r="D85" s="22"/>
      <c r="E85" s="22"/>
      <c r="F85" s="22"/>
      <c r="G85" s="82"/>
      <c r="H85" s="8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</row>
    <row r="86" spans="1:29" ht="12.75" customHeight="1" x14ac:dyDescent="0.2">
      <c r="A86" s="22"/>
      <c r="B86" s="22"/>
      <c r="C86" s="22"/>
      <c r="D86" s="22"/>
      <c r="E86" s="22"/>
      <c r="F86" s="22"/>
      <c r="G86" s="82"/>
      <c r="H86" s="8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</row>
    <row r="87" spans="1:29" ht="12.75" customHeight="1" x14ac:dyDescent="0.2">
      <c r="A87" s="22"/>
      <c r="B87" s="22"/>
      <c r="C87" s="22"/>
      <c r="D87" s="22"/>
      <c r="E87" s="22"/>
      <c r="F87" s="22"/>
      <c r="G87" s="82"/>
      <c r="H87" s="8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6"/>
      <c r="AB87" s="16"/>
      <c r="AC87" s="16"/>
    </row>
    <row r="88" spans="1:29" ht="12.75" customHeight="1" x14ac:dyDescent="0.2">
      <c r="A88" s="22"/>
      <c r="B88" s="22"/>
      <c r="C88" s="22"/>
      <c r="D88" s="22"/>
      <c r="E88" s="22"/>
      <c r="F88" s="22"/>
      <c r="G88" s="82"/>
      <c r="H88" s="8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6"/>
      <c r="AB88" s="16"/>
      <c r="AC88" s="16"/>
    </row>
    <row r="89" spans="1:29" ht="12.75" customHeight="1" x14ac:dyDescent="0.2">
      <c r="A89" s="22"/>
      <c r="B89" s="22"/>
      <c r="C89" s="22"/>
      <c r="D89" s="22"/>
      <c r="E89" s="22"/>
      <c r="F89" s="22"/>
      <c r="G89" s="82"/>
      <c r="H89" s="8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6"/>
      <c r="AB89" s="16"/>
      <c r="AC89" s="16"/>
    </row>
    <row r="90" spans="1:29" ht="12.75" customHeight="1" x14ac:dyDescent="0.2">
      <c r="A90" s="22"/>
      <c r="B90" s="22"/>
      <c r="C90" s="22"/>
      <c r="D90" s="22"/>
      <c r="E90" s="22"/>
      <c r="F90" s="22"/>
      <c r="G90" s="82"/>
      <c r="H90" s="8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16"/>
      <c r="AB90" s="16"/>
      <c r="AC90" s="16"/>
    </row>
    <row r="91" spans="1:29" ht="12.75" customHeight="1" x14ac:dyDescent="0.2">
      <c r="A91" s="22"/>
      <c r="B91" s="22"/>
      <c r="C91" s="22"/>
      <c r="D91" s="22"/>
      <c r="E91" s="22"/>
      <c r="F91" s="22"/>
      <c r="G91" s="82"/>
      <c r="H91" s="8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16"/>
      <c r="AB91" s="16"/>
      <c r="AC91" s="16"/>
    </row>
    <row r="92" spans="1:29" ht="12.75" customHeight="1" x14ac:dyDescent="0.2">
      <c r="A92" s="22"/>
      <c r="B92" s="22"/>
      <c r="C92" s="22"/>
      <c r="D92" s="22"/>
      <c r="E92" s="22"/>
      <c r="F92" s="22"/>
      <c r="G92" s="82"/>
      <c r="H92" s="8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16"/>
      <c r="AB92" s="16"/>
      <c r="AC92" s="16"/>
    </row>
    <row r="93" spans="1:29" ht="12.75" customHeight="1" x14ac:dyDescent="0.2">
      <c r="A93" s="22"/>
      <c r="B93" s="22"/>
      <c r="C93" s="22"/>
      <c r="D93" s="22"/>
      <c r="E93" s="22"/>
      <c r="F93" s="22"/>
      <c r="G93" s="82"/>
      <c r="H93" s="8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16"/>
      <c r="AB93" s="16"/>
      <c r="AC93" s="16"/>
    </row>
    <row r="94" spans="1:29" ht="12.75" customHeight="1" x14ac:dyDescent="0.2">
      <c r="A94" s="22"/>
      <c r="B94" s="22"/>
      <c r="C94" s="22"/>
      <c r="D94" s="22"/>
      <c r="E94" s="22"/>
      <c r="F94" s="22"/>
      <c r="G94" s="82"/>
      <c r="H94" s="8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16"/>
      <c r="AB94" s="16"/>
      <c r="AC94" s="16"/>
    </row>
    <row r="95" spans="1:29" ht="12.75" customHeight="1" x14ac:dyDescent="0.2">
      <c r="A95" s="22"/>
      <c r="B95" s="22"/>
      <c r="C95" s="22"/>
      <c r="D95" s="22"/>
      <c r="E95" s="22"/>
      <c r="F95" s="22"/>
      <c r="G95" s="82"/>
      <c r="H95" s="8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16"/>
      <c r="AB95" s="16"/>
      <c r="AC95" s="16"/>
    </row>
    <row r="96" spans="1:29" ht="12.75" customHeight="1" x14ac:dyDescent="0.2">
      <c r="A96" s="22"/>
      <c r="B96" s="22"/>
      <c r="C96" s="22"/>
      <c r="D96" s="22"/>
      <c r="E96" s="22"/>
      <c r="F96" s="22"/>
      <c r="G96" s="82"/>
      <c r="H96" s="8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16"/>
      <c r="AB96" s="16"/>
      <c r="AC96" s="16"/>
    </row>
    <row r="97" spans="1:29" ht="12.75" customHeight="1" x14ac:dyDescent="0.2">
      <c r="A97" s="22"/>
      <c r="B97" s="22"/>
      <c r="C97" s="22"/>
      <c r="D97" s="22"/>
      <c r="E97" s="22"/>
      <c r="F97" s="22"/>
      <c r="G97" s="82"/>
      <c r="H97" s="8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16"/>
      <c r="AB97" s="16"/>
      <c r="AC97" s="16"/>
    </row>
    <row r="98" spans="1:29" ht="12.75" customHeight="1" x14ac:dyDescent="0.2">
      <c r="A98" s="22"/>
      <c r="B98" s="22"/>
      <c r="C98" s="22"/>
      <c r="D98" s="22"/>
      <c r="E98" s="22"/>
      <c r="F98" s="22"/>
      <c r="G98" s="82"/>
      <c r="H98" s="8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16"/>
      <c r="AB98" s="16"/>
      <c r="AC98" s="16"/>
    </row>
    <row r="99" spans="1:29" ht="12.75" customHeight="1" x14ac:dyDescent="0.2">
      <c r="A99" s="22"/>
      <c r="B99" s="22"/>
      <c r="C99" s="22"/>
      <c r="D99" s="22"/>
      <c r="E99" s="22"/>
      <c r="F99" s="22"/>
      <c r="G99" s="82"/>
      <c r="H99" s="8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16"/>
      <c r="AB99" s="16"/>
      <c r="AC99" s="16"/>
    </row>
    <row r="100" spans="1:29" ht="12.75" customHeight="1" x14ac:dyDescent="0.2">
      <c r="A100" s="22"/>
      <c r="B100" s="22"/>
      <c r="C100" s="22"/>
      <c r="D100" s="22"/>
      <c r="E100" s="22"/>
      <c r="F100" s="22"/>
      <c r="G100" s="82"/>
      <c r="H100" s="8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16"/>
      <c r="AB100" s="16"/>
      <c r="AC100" s="16"/>
    </row>
    <row r="101" spans="1:29" ht="12.75" customHeight="1" x14ac:dyDescent="0.2">
      <c r="A101" s="22"/>
      <c r="B101" s="22"/>
      <c r="C101" s="22"/>
      <c r="D101" s="22"/>
      <c r="E101" s="22"/>
      <c r="F101" s="22"/>
      <c r="G101" s="82"/>
      <c r="H101" s="8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16"/>
      <c r="AB101" s="16"/>
      <c r="AC101" s="16"/>
    </row>
    <row r="102" spans="1:29" ht="12.75" customHeight="1" x14ac:dyDescent="0.2">
      <c r="A102" s="22"/>
      <c r="B102" s="22"/>
      <c r="C102" s="22"/>
      <c r="D102" s="22"/>
      <c r="E102" s="22"/>
      <c r="F102" s="22"/>
      <c r="G102" s="82"/>
      <c r="H102" s="8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16"/>
      <c r="AB102" s="16"/>
      <c r="AC102" s="16"/>
    </row>
    <row r="103" spans="1:29" ht="12.75" customHeight="1" x14ac:dyDescent="0.2">
      <c r="A103" s="22"/>
      <c r="B103" s="22"/>
      <c r="C103" s="22"/>
      <c r="D103" s="22"/>
      <c r="E103" s="22"/>
      <c r="F103" s="22"/>
      <c r="G103" s="82"/>
      <c r="H103" s="8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16"/>
      <c r="AB103" s="16"/>
      <c r="AC103" s="16"/>
    </row>
    <row r="104" spans="1:29" ht="12.75" customHeight="1" x14ac:dyDescent="0.2">
      <c r="A104" s="22"/>
      <c r="B104" s="22"/>
      <c r="C104" s="22"/>
      <c r="D104" s="22"/>
      <c r="E104" s="22"/>
      <c r="F104" s="22"/>
      <c r="G104" s="82"/>
      <c r="H104" s="8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16"/>
      <c r="AB104" s="16"/>
      <c r="AC104" s="16"/>
    </row>
    <row r="105" spans="1:29" ht="12.75" customHeight="1" x14ac:dyDescent="0.2">
      <c r="A105" s="22"/>
      <c r="B105" s="22"/>
      <c r="C105" s="22"/>
      <c r="D105" s="22"/>
      <c r="E105" s="22"/>
      <c r="F105" s="22"/>
      <c r="G105" s="82"/>
      <c r="H105" s="8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16"/>
      <c r="AB105" s="16"/>
      <c r="AC105" s="16"/>
    </row>
    <row r="106" spans="1:29" ht="12.75" customHeight="1" x14ac:dyDescent="0.2">
      <c r="A106" s="22"/>
      <c r="B106" s="22"/>
      <c r="C106" s="22"/>
      <c r="D106" s="22"/>
      <c r="E106" s="22"/>
      <c r="F106" s="22"/>
      <c r="G106" s="82"/>
      <c r="H106" s="8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16"/>
      <c r="AB106" s="16"/>
      <c r="AC106" s="16"/>
    </row>
    <row r="107" spans="1:29" ht="12.75" customHeight="1" x14ac:dyDescent="0.2">
      <c r="A107" s="22"/>
      <c r="B107" s="22"/>
      <c r="C107" s="22"/>
      <c r="D107" s="22"/>
      <c r="E107" s="22"/>
      <c r="F107" s="22"/>
      <c r="G107" s="82"/>
      <c r="H107" s="8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16"/>
      <c r="AB107" s="16"/>
      <c r="AC107" s="16"/>
    </row>
    <row r="108" spans="1:29" ht="12.75" customHeight="1" x14ac:dyDescent="0.2">
      <c r="A108" s="22"/>
      <c r="B108" s="22"/>
      <c r="C108" s="22"/>
      <c r="D108" s="22"/>
      <c r="E108" s="22"/>
      <c r="F108" s="22"/>
      <c r="G108" s="82"/>
      <c r="H108" s="8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16"/>
      <c r="AB108" s="16"/>
      <c r="AC108" s="16"/>
    </row>
    <row r="109" spans="1:29" ht="12.75" customHeight="1" x14ac:dyDescent="0.2">
      <c r="A109" s="22"/>
      <c r="B109" s="22"/>
      <c r="C109" s="22"/>
      <c r="D109" s="22"/>
      <c r="E109" s="22"/>
      <c r="F109" s="22"/>
      <c r="G109" s="82"/>
      <c r="H109" s="8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16"/>
      <c r="AB109" s="16"/>
      <c r="AC109" s="16"/>
    </row>
    <row r="110" spans="1:29" ht="12.75" customHeight="1" x14ac:dyDescent="0.2">
      <c r="A110" s="22"/>
      <c r="B110" s="22"/>
      <c r="C110" s="22"/>
      <c r="D110" s="22"/>
      <c r="E110" s="22"/>
      <c r="F110" s="22"/>
      <c r="G110" s="82"/>
      <c r="H110" s="8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16"/>
      <c r="AB110" s="16"/>
      <c r="AC110" s="16"/>
    </row>
    <row r="111" spans="1:29" ht="12.75" customHeight="1" x14ac:dyDescent="0.2">
      <c r="A111" s="22"/>
      <c r="B111" s="22"/>
      <c r="C111" s="22"/>
      <c r="D111" s="22"/>
      <c r="E111" s="22"/>
      <c r="F111" s="22"/>
      <c r="G111" s="82"/>
      <c r="H111" s="8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16"/>
      <c r="AB111" s="16"/>
      <c r="AC111" s="16"/>
    </row>
    <row r="112" spans="1:29" ht="12.75" customHeight="1" x14ac:dyDescent="0.2">
      <c r="A112" s="22"/>
      <c r="B112" s="22"/>
      <c r="C112" s="22"/>
      <c r="D112" s="22"/>
      <c r="E112" s="22"/>
      <c r="F112" s="22"/>
      <c r="G112" s="82"/>
      <c r="H112" s="8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16"/>
      <c r="AB112" s="16"/>
      <c r="AC112" s="16"/>
    </row>
    <row r="113" spans="1:29" ht="12.75" customHeight="1" x14ac:dyDescent="0.2">
      <c r="A113" s="22"/>
      <c r="B113" s="22"/>
      <c r="C113" s="22"/>
      <c r="D113" s="22"/>
      <c r="E113" s="22"/>
      <c r="F113" s="22"/>
      <c r="G113" s="82"/>
      <c r="H113" s="8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16"/>
      <c r="AB113" s="16"/>
      <c r="AC113" s="16"/>
    </row>
    <row r="114" spans="1:29" ht="12.75" customHeight="1" x14ac:dyDescent="0.2">
      <c r="A114" s="22"/>
      <c r="B114" s="22"/>
      <c r="C114" s="22"/>
      <c r="D114" s="22"/>
      <c r="E114" s="22"/>
      <c r="F114" s="22"/>
      <c r="G114" s="82"/>
      <c r="H114" s="8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16"/>
      <c r="AB114" s="16"/>
      <c r="AC114" s="16"/>
    </row>
    <row r="115" spans="1:29" ht="12.75" customHeight="1" x14ac:dyDescent="0.2">
      <c r="A115" s="22"/>
      <c r="B115" s="22"/>
      <c r="C115" s="22"/>
      <c r="D115" s="22"/>
      <c r="E115" s="22"/>
      <c r="F115" s="22"/>
      <c r="G115" s="82"/>
      <c r="H115" s="8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16"/>
      <c r="AB115" s="16"/>
      <c r="AC115" s="16"/>
    </row>
    <row r="116" spans="1:29" ht="12.75" customHeight="1" x14ac:dyDescent="0.2">
      <c r="A116" s="22"/>
      <c r="B116" s="22"/>
      <c r="C116" s="22"/>
      <c r="D116" s="22"/>
      <c r="E116" s="22"/>
      <c r="F116" s="22"/>
      <c r="G116" s="82"/>
      <c r="H116" s="8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16"/>
      <c r="AB116" s="16"/>
      <c r="AC116" s="16"/>
    </row>
    <row r="117" spans="1:29" ht="12.75" customHeight="1" x14ac:dyDescent="0.2">
      <c r="A117" s="22"/>
      <c r="B117" s="22"/>
      <c r="C117" s="22"/>
      <c r="D117" s="22"/>
      <c r="E117" s="22"/>
      <c r="F117" s="22"/>
      <c r="G117" s="82"/>
      <c r="H117" s="8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16"/>
      <c r="AB117" s="16"/>
      <c r="AC117" s="16"/>
    </row>
    <row r="118" spans="1:29" ht="12.75" customHeight="1" x14ac:dyDescent="0.2">
      <c r="A118" s="22"/>
      <c r="B118" s="22"/>
      <c r="C118" s="22"/>
      <c r="D118" s="22"/>
      <c r="E118" s="22"/>
      <c r="F118" s="22"/>
      <c r="G118" s="82"/>
      <c r="H118" s="8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16"/>
      <c r="AB118" s="16"/>
      <c r="AC118" s="16"/>
    </row>
    <row r="119" spans="1:29" ht="12.75" customHeight="1" x14ac:dyDescent="0.2">
      <c r="A119" s="22"/>
      <c r="B119" s="22"/>
      <c r="C119" s="22"/>
      <c r="D119" s="22"/>
      <c r="E119" s="22"/>
      <c r="F119" s="22"/>
      <c r="G119" s="82"/>
      <c r="H119" s="8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16"/>
      <c r="AB119" s="16"/>
      <c r="AC119" s="16"/>
    </row>
    <row r="120" spans="1:29" ht="12.75" customHeight="1" x14ac:dyDescent="0.2">
      <c r="A120" s="22"/>
      <c r="B120" s="22"/>
      <c r="C120" s="22"/>
      <c r="D120" s="22"/>
      <c r="E120" s="22"/>
      <c r="F120" s="22"/>
      <c r="G120" s="82"/>
      <c r="H120" s="8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16"/>
      <c r="AB120" s="16"/>
      <c r="AC120" s="16"/>
    </row>
    <row r="121" spans="1:29" ht="12.75" customHeight="1" x14ac:dyDescent="0.2">
      <c r="A121" s="22"/>
      <c r="B121" s="22"/>
      <c r="C121" s="22"/>
      <c r="D121" s="22"/>
      <c r="E121" s="22"/>
      <c r="F121" s="22"/>
      <c r="G121" s="82"/>
      <c r="H121" s="8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16"/>
      <c r="AB121" s="16"/>
      <c r="AC121" s="16"/>
    </row>
    <row r="122" spans="1:29" ht="12.75" customHeight="1" x14ac:dyDescent="0.2">
      <c r="A122" s="22"/>
      <c r="B122" s="22"/>
      <c r="C122" s="22"/>
      <c r="D122" s="22"/>
      <c r="E122" s="22"/>
      <c r="F122" s="22"/>
      <c r="G122" s="82"/>
      <c r="H122" s="8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16"/>
      <c r="AB122" s="16"/>
      <c r="AC122" s="16"/>
    </row>
    <row r="123" spans="1:29" ht="12.75" customHeight="1" x14ac:dyDescent="0.2">
      <c r="A123" s="22"/>
      <c r="B123" s="22"/>
      <c r="C123" s="22"/>
      <c r="D123" s="22"/>
      <c r="E123" s="22"/>
      <c r="F123" s="22"/>
      <c r="G123" s="82"/>
      <c r="H123" s="8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16"/>
      <c r="AB123" s="16"/>
      <c r="AC123" s="16"/>
    </row>
    <row r="124" spans="1:29" ht="12.75" customHeight="1" x14ac:dyDescent="0.2">
      <c r="A124" s="22"/>
      <c r="B124" s="22"/>
      <c r="C124" s="22"/>
      <c r="D124" s="22"/>
      <c r="E124" s="22"/>
      <c r="F124" s="22"/>
      <c r="G124" s="82"/>
      <c r="H124" s="8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16"/>
      <c r="AB124" s="16"/>
      <c r="AC124" s="16"/>
    </row>
    <row r="125" spans="1:29" ht="12.75" customHeight="1" x14ac:dyDescent="0.2">
      <c r="A125" s="22"/>
      <c r="B125" s="22"/>
      <c r="C125" s="22"/>
      <c r="D125" s="22"/>
      <c r="E125" s="22"/>
      <c r="F125" s="22"/>
      <c r="G125" s="82"/>
      <c r="H125" s="8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16"/>
      <c r="AB125" s="16"/>
      <c r="AC125" s="16"/>
    </row>
    <row r="126" spans="1:29" ht="12.75" customHeight="1" x14ac:dyDescent="0.2">
      <c r="A126" s="22"/>
      <c r="B126" s="22"/>
      <c r="C126" s="22"/>
      <c r="D126" s="22"/>
      <c r="E126" s="22"/>
      <c r="F126" s="22"/>
      <c r="G126" s="82"/>
      <c r="H126" s="8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16"/>
      <c r="AB126" s="16"/>
      <c r="AC126" s="16"/>
    </row>
    <row r="127" spans="1:29" ht="12.75" customHeight="1" x14ac:dyDescent="0.2">
      <c r="A127" s="22"/>
      <c r="B127" s="22"/>
      <c r="C127" s="22"/>
      <c r="D127" s="22"/>
      <c r="E127" s="22"/>
      <c r="F127" s="22"/>
      <c r="G127" s="82"/>
      <c r="H127" s="8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16"/>
      <c r="AB127" s="16"/>
      <c r="AC127" s="16"/>
    </row>
    <row r="128" spans="1:29" ht="12.75" customHeight="1" x14ac:dyDescent="0.2">
      <c r="A128" s="22"/>
      <c r="B128" s="22"/>
      <c r="C128" s="22"/>
      <c r="D128" s="22"/>
      <c r="E128" s="22"/>
      <c r="F128" s="22"/>
      <c r="G128" s="82"/>
      <c r="H128" s="8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16"/>
      <c r="AB128" s="16"/>
      <c r="AC128" s="16"/>
    </row>
    <row r="129" spans="1:29" ht="12.75" customHeight="1" x14ac:dyDescent="0.2">
      <c r="A129" s="22"/>
      <c r="B129" s="22"/>
      <c r="C129" s="22"/>
      <c r="D129" s="22"/>
      <c r="E129" s="22"/>
      <c r="F129" s="22"/>
      <c r="G129" s="82"/>
      <c r="H129" s="8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16"/>
      <c r="AB129" s="16"/>
      <c r="AC129" s="16"/>
    </row>
    <row r="130" spans="1:29" ht="12.75" customHeight="1" x14ac:dyDescent="0.2">
      <c r="A130" s="22"/>
      <c r="B130" s="22"/>
      <c r="C130" s="22"/>
      <c r="D130" s="22"/>
      <c r="E130" s="22"/>
      <c r="F130" s="22"/>
      <c r="G130" s="82"/>
      <c r="H130" s="8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16"/>
      <c r="AB130" s="16"/>
      <c r="AC130" s="16"/>
    </row>
    <row r="131" spans="1:29" ht="12.75" customHeight="1" x14ac:dyDescent="0.2">
      <c r="A131" s="22"/>
      <c r="B131" s="22"/>
      <c r="C131" s="22"/>
      <c r="D131" s="22"/>
      <c r="E131" s="22"/>
      <c r="F131" s="22"/>
      <c r="G131" s="82"/>
      <c r="H131" s="8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16"/>
      <c r="AB131" s="16"/>
      <c r="AC131" s="16"/>
    </row>
    <row r="132" spans="1:29" ht="12.75" customHeight="1" x14ac:dyDescent="0.2">
      <c r="A132" s="22"/>
      <c r="B132" s="22"/>
      <c r="C132" s="22"/>
      <c r="D132" s="22"/>
      <c r="E132" s="22"/>
      <c r="F132" s="22"/>
      <c r="G132" s="82"/>
      <c r="H132" s="8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16"/>
      <c r="AB132" s="16"/>
      <c r="AC132" s="16"/>
    </row>
    <row r="133" spans="1:29" ht="12.75" customHeight="1" x14ac:dyDescent="0.2">
      <c r="A133" s="22"/>
      <c r="B133" s="22"/>
      <c r="C133" s="22"/>
      <c r="D133" s="22"/>
      <c r="E133" s="22"/>
      <c r="F133" s="22"/>
      <c r="G133" s="82"/>
      <c r="H133" s="8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16"/>
      <c r="AB133" s="16"/>
      <c r="AC133" s="16"/>
    </row>
    <row r="134" spans="1:29" ht="12.75" customHeight="1" x14ac:dyDescent="0.2">
      <c r="A134" s="22"/>
      <c r="B134" s="22"/>
      <c r="C134" s="22"/>
      <c r="D134" s="22"/>
      <c r="E134" s="22"/>
      <c r="F134" s="22"/>
      <c r="G134" s="82"/>
      <c r="H134" s="8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16"/>
      <c r="AB134" s="16"/>
      <c r="AC134" s="16"/>
    </row>
    <row r="135" spans="1:29" ht="12.75" customHeight="1" x14ac:dyDescent="0.2">
      <c r="A135" s="22"/>
      <c r="B135" s="22"/>
      <c r="C135" s="22"/>
      <c r="D135" s="22"/>
      <c r="E135" s="22"/>
      <c r="F135" s="22"/>
      <c r="G135" s="82"/>
      <c r="H135" s="8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16"/>
      <c r="AB135" s="16"/>
      <c r="AC135" s="16"/>
    </row>
    <row r="136" spans="1:29" ht="12.75" customHeight="1" x14ac:dyDescent="0.2">
      <c r="A136" s="22"/>
      <c r="B136" s="22"/>
      <c r="C136" s="22"/>
      <c r="D136" s="22"/>
      <c r="E136" s="22"/>
      <c r="F136" s="22"/>
      <c r="G136" s="82"/>
      <c r="H136" s="8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16"/>
      <c r="AB136" s="16"/>
      <c r="AC136" s="16"/>
    </row>
    <row r="137" spans="1:29" ht="12.75" customHeight="1" x14ac:dyDescent="0.2">
      <c r="A137" s="22"/>
      <c r="B137" s="22"/>
      <c r="C137" s="22"/>
      <c r="D137" s="22"/>
      <c r="E137" s="22"/>
      <c r="F137" s="22"/>
      <c r="G137" s="82"/>
      <c r="H137" s="8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16"/>
      <c r="AB137" s="16"/>
      <c r="AC137" s="16"/>
    </row>
    <row r="138" spans="1:29" ht="12.75" customHeight="1" x14ac:dyDescent="0.2">
      <c r="A138" s="22"/>
      <c r="B138" s="22"/>
      <c r="C138" s="22"/>
      <c r="D138" s="22"/>
      <c r="E138" s="22"/>
      <c r="F138" s="22"/>
      <c r="G138" s="82"/>
      <c r="H138" s="8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16"/>
      <c r="AB138" s="16"/>
      <c r="AC138" s="16"/>
    </row>
    <row r="139" spans="1:29" ht="12.75" customHeight="1" x14ac:dyDescent="0.2">
      <c r="A139" s="22"/>
      <c r="B139" s="22"/>
      <c r="C139" s="22"/>
      <c r="D139" s="22"/>
      <c r="E139" s="22"/>
      <c r="F139" s="22"/>
      <c r="G139" s="82"/>
      <c r="H139" s="8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16"/>
      <c r="AB139" s="16"/>
      <c r="AC139" s="16"/>
    </row>
    <row r="140" spans="1:29" ht="12.75" customHeight="1" x14ac:dyDescent="0.2">
      <c r="A140" s="22"/>
      <c r="B140" s="22"/>
      <c r="C140" s="22"/>
      <c r="D140" s="22"/>
      <c r="E140" s="22"/>
      <c r="F140" s="22"/>
      <c r="G140" s="82"/>
      <c r="H140" s="8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16"/>
      <c r="AB140" s="16"/>
      <c r="AC140" s="16"/>
    </row>
    <row r="141" spans="1:29" ht="12.75" customHeight="1" x14ac:dyDescent="0.2">
      <c r="A141" s="22"/>
      <c r="B141" s="22"/>
      <c r="C141" s="22"/>
      <c r="D141" s="22"/>
      <c r="E141" s="22"/>
      <c r="F141" s="22"/>
      <c r="G141" s="82"/>
      <c r="H141" s="8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16"/>
      <c r="AB141" s="16"/>
      <c r="AC141" s="16"/>
    </row>
    <row r="142" spans="1:29" ht="12.75" customHeight="1" x14ac:dyDescent="0.2">
      <c r="A142" s="22"/>
      <c r="B142" s="22"/>
      <c r="C142" s="22"/>
      <c r="D142" s="22"/>
      <c r="E142" s="22"/>
      <c r="F142" s="22"/>
      <c r="G142" s="82"/>
      <c r="H142" s="8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16"/>
      <c r="AB142" s="16"/>
      <c r="AC142" s="16"/>
    </row>
    <row r="143" spans="1:29" ht="12.75" customHeight="1" x14ac:dyDescent="0.2">
      <c r="A143" s="22"/>
      <c r="B143" s="22"/>
      <c r="C143" s="22"/>
      <c r="D143" s="22"/>
      <c r="E143" s="22"/>
      <c r="F143" s="22"/>
      <c r="G143" s="82"/>
      <c r="H143" s="8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16"/>
      <c r="AB143" s="16"/>
      <c r="AC143" s="16"/>
    </row>
    <row r="144" spans="1:29" ht="12.75" customHeight="1" x14ac:dyDescent="0.2">
      <c r="A144" s="22"/>
      <c r="B144" s="22"/>
      <c r="C144" s="22"/>
      <c r="D144" s="22"/>
      <c r="E144" s="22"/>
      <c r="F144" s="22"/>
      <c r="G144" s="82"/>
      <c r="H144" s="8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16"/>
      <c r="AB144" s="16"/>
      <c r="AC144" s="16"/>
    </row>
    <row r="145" spans="1:29" ht="12.75" customHeight="1" x14ac:dyDescent="0.2">
      <c r="A145" s="22"/>
      <c r="B145" s="22"/>
      <c r="C145" s="22"/>
      <c r="D145" s="22"/>
      <c r="E145" s="22"/>
      <c r="F145" s="22"/>
      <c r="G145" s="82"/>
      <c r="H145" s="8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16"/>
      <c r="AB145" s="16"/>
      <c r="AC145" s="16"/>
    </row>
    <row r="146" spans="1:29" ht="12.75" customHeight="1" x14ac:dyDescent="0.2">
      <c r="A146" s="22"/>
      <c r="B146" s="22"/>
      <c r="C146" s="22"/>
      <c r="D146" s="22"/>
      <c r="E146" s="22"/>
      <c r="F146" s="22"/>
      <c r="G146" s="82"/>
      <c r="H146" s="8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16"/>
      <c r="AB146" s="16"/>
      <c r="AC146" s="16"/>
    </row>
    <row r="147" spans="1:29" ht="12.75" customHeight="1" x14ac:dyDescent="0.2">
      <c r="A147" s="22"/>
      <c r="B147" s="22"/>
      <c r="C147" s="22"/>
      <c r="D147" s="22"/>
      <c r="E147" s="22"/>
      <c r="F147" s="22"/>
      <c r="G147" s="82"/>
      <c r="H147" s="8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16"/>
      <c r="AB147" s="16"/>
      <c r="AC147" s="16"/>
    </row>
    <row r="148" spans="1:29" ht="12.75" customHeight="1" x14ac:dyDescent="0.2">
      <c r="A148" s="22"/>
      <c r="B148" s="22"/>
      <c r="C148" s="22"/>
      <c r="D148" s="22"/>
      <c r="E148" s="22"/>
      <c r="F148" s="22"/>
      <c r="G148" s="82"/>
      <c r="H148" s="8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6"/>
      <c r="AB148" s="16"/>
      <c r="AC148" s="16"/>
    </row>
    <row r="149" spans="1:29" ht="12.75" customHeight="1" x14ac:dyDescent="0.2">
      <c r="A149" s="22"/>
      <c r="B149" s="22"/>
      <c r="C149" s="22"/>
      <c r="D149" s="22"/>
      <c r="E149" s="22"/>
      <c r="F149" s="22"/>
      <c r="G149" s="82"/>
      <c r="H149" s="8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16"/>
      <c r="AB149" s="16"/>
      <c r="AC149" s="16"/>
    </row>
    <row r="150" spans="1:29" ht="12.75" customHeight="1" x14ac:dyDescent="0.2">
      <c r="A150" s="22"/>
      <c r="B150" s="22"/>
      <c r="C150" s="22"/>
      <c r="D150" s="22"/>
      <c r="E150" s="22"/>
      <c r="F150" s="22"/>
      <c r="G150" s="82"/>
      <c r="H150" s="8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16"/>
      <c r="AB150" s="16"/>
      <c r="AC150" s="16"/>
    </row>
    <row r="151" spans="1:29" ht="12.75" customHeight="1" x14ac:dyDescent="0.2">
      <c r="A151" s="22"/>
      <c r="B151" s="22"/>
      <c r="C151" s="22"/>
      <c r="D151" s="22"/>
      <c r="E151" s="22"/>
      <c r="F151" s="22"/>
      <c r="G151" s="82"/>
      <c r="H151" s="8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16"/>
      <c r="AB151" s="16"/>
      <c r="AC151" s="16"/>
    </row>
    <row r="152" spans="1:29" ht="12.75" customHeight="1" x14ac:dyDescent="0.2">
      <c r="A152" s="22"/>
      <c r="B152" s="22"/>
      <c r="C152" s="22"/>
      <c r="D152" s="22"/>
      <c r="E152" s="22"/>
      <c r="F152" s="22"/>
      <c r="G152" s="82"/>
      <c r="H152" s="8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16"/>
      <c r="AB152" s="16"/>
      <c r="AC152" s="16"/>
    </row>
    <row r="153" spans="1:29" ht="12.75" customHeight="1" x14ac:dyDescent="0.2">
      <c r="A153" s="22"/>
      <c r="B153" s="22"/>
      <c r="C153" s="22"/>
      <c r="D153" s="22"/>
      <c r="E153" s="22"/>
      <c r="F153" s="22"/>
      <c r="G153" s="82"/>
      <c r="H153" s="8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16"/>
      <c r="AB153" s="16"/>
      <c r="AC153" s="16"/>
    </row>
    <row r="154" spans="1:29" ht="12.75" customHeight="1" x14ac:dyDescent="0.2">
      <c r="A154" s="22"/>
      <c r="B154" s="22"/>
      <c r="C154" s="22"/>
      <c r="D154" s="22"/>
      <c r="E154" s="22"/>
      <c r="F154" s="22"/>
      <c r="G154" s="82"/>
      <c r="H154" s="8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16"/>
      <c r="AB154" s="16"/>
      <c r="AC154" s="16"/>
    </row>
    <row r="155" spans="1:29" ht="12.75" customHeight="1" x14ac:dyDescent="0.2">
      <c r="A155" s="22"/>
      <c r="B155" s="22"/>
      <c r="C155" s="22"/>
      <c r="D155" s="22"/>
      <c r="E155" s="22"/>
      <c r="F155" s="22"/>
      <c r="G155" s="82"/>
      <c r="H155" s="8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16"/>
      <c r="AB155" s="16"/>
      <c r="AC155" s="16"/>
    </row>
    <row r="156" spans="1:29" ht="12.75" customHeight="1" x14ac:dyDescent="0.2">
      <c r="A156" s="22"/>
      <c r="B156" s="22"/>
      <c r="C156" s="22"/>
      <c r="D156" s="22"/>
      <c r="E156" s="22"/>
      <c r="F156" s="22"/>
      <c r="G156" s="82"/>
      <c r="H156" s="8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16"/>
      <c r="AB156" s="16"/>
      <c r="AC156" s="16"/>
    </row>
    <row r="157" spans="1:29" ht="12.75" customHeight="1" x14ac:dyDescent="0.2">
      <c r="A157" s="22"/>
      <c r="B157" s="22"/>
      <c r="C157" s="22"/>
      <c r="D157" s="22"/>
      <c r="E157" s="22"/>
      <c r="F157" s="22"/>
      <c r="G157" s="82"/>
      <c r="H157" s="8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16"/>
      <c r="AB157" s="16"/>
      <c r="AC157" s="16"/>
    </row>
    <row r="158" spans="1:29" ht="12.75" customHeight="1" x14ac:dyDescent="0.2">
      <c r="A158" s="22"/>
      <c r="B158" s="22"/>
      <c r="C158" s="22"/>
      <c r="D158" s="22"/>
      <c r="E158" s="22"/>
      <c r="F158" s="22"/>
      <c r="G158" s="82"/>
      <c r="H158" s="8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16"/>
      <c r="AB158" s="16"/>
      <c r="AC158" s="16"/>
    </row>
    <row r="159" spans="1:29" ht="12.75" customHeight="1" x14ac:dyDescent="0.2">
      <c r="A159" s="22"/>
      <c r="B159" s="22"/>
      <c r="C159" s="22"/>
      <c r="D159" s="22"/>
      <c r="E159" s="22"/>
      <c r="F159" s="22"/>
      <c r="G159" s="82"/>
      <c r="H159" s="8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16"/>
      <c r="AB159" s="16"/>
      <c r="AC159" s="16"/>
    </row>
    <row r="160" spans="1:29" ht="12.75" customHeight="1" x14ac:dyDescent="0.2">
      <c r="A160" s="22"/>
      <c r="B160" s="22"/>
      <c r="C160" s="22"/>
      <c r="D160" s="22"/>
      <c r="E160" s="22"/>
      <c r="F160" s="22"/>
      <c r="G160" s="82"/>
      <c r="H160" s="8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16"/>
      <c r="AB160" s="16"/>
      <c r="AC160" s="16"/>
    </row>
    <row r="161" spans="1:29" ht="12.75" customHeight="1" x14ac:dyDescent="0.2">
      <c r="A161" s="22"/>
      <c r="B161" s="22"/>
      <c r="C161" s="22"/>
      <c r="D161" s="22"/>
      <c r="E161" s="22"/>
      <c r="F161" s="22"/>
      <c r="G161" s="82"/>
      <c r="H161" s="8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16"/>
      <c r="AB161" s="16"/>
      <c r="AC161" s="16"/>
    </row>
    <row r="162" spans="1:29" ht="12.75" customHeight="1" x14ac:dyDescent="0.2">
      <c r="A162" s="22"/>
      <c r="B162" s="22"/>
      <c r="C162" s="22"/>
      <c r="D162" s="22"/>
      <c r="E162" s="22"/>
      <c r="F162" s="22"/>
      <c r="G162" s="82"/>
      <c r="H162" s="8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16"/>
      <c r="AB162" s="16"/>
      <c r="AC162" s="16"/>
    </row>
    <row r="163" spans="1:29" ht="12.75" customHeight="1" x14ac:dyDescent="0.2">
      <c r="A163" s="22"/>
      <c r="B163" s="22"/>
      <c r="C163" s="22"/>
      <c r="D163" s="22"/>
      <c r="E163" s="22"/>
      <c r="F163" s="22"/>
      <c r="G163" s="82"/>
      <c r="H163" s="8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16"/>
      <c r="AB163" s="16"/>
      <c r="AC163" s="16"/>
    </row>
    <row r="164" spans="1:29" ht="12.75" customHeight="1" x14ac:dyDescent="0.2">
      <c r="A164" s="22"/>
      <c r="B164" s="22"/>
      <c r="C164" s="22"/>
      <c r="D164" s="22"/>
      <c r="E164" s="22"/>
      <c r="F164" s="22"/>
      <c r="G164" s="82"/>
      <c r="H164" s="8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16"/>
      <c r="AB164" s="16"/>
      <c r="AC164" s="16"/>
    </row>
    <row r="165" spans="1:29" ht="12.75" customHeight="1" x14ac:dyDescent="0.2">
      <c r="A165" s="22"/>
      <c r="B165" s="22"/>
      <c r="C165" s="22"/>
      <c r="D165" s="22"/>
      <c r="E165" s="22"/>
      <c r="F165" s="22"/>
      <c r="G165" s="82"/>
      <c r="H165" s="8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16"/>
      <c r="AB165" s="16"/>
      <c r="AC165" s="16"/>
    </row>
    <row r="166" spans="1:29" ht="12.75" customHeight="1" x14ac:dyDescent="0.2">
      <c r="A166" s="22"/>
      <c r="B166" s="22"/>
      <c r="C166" s="22"/>
      <c r="D166" s="22"/>
      <c r="E166" s="22"/>
      <c r="F166" s="22"/>
      <c r="G166" s="82"/>
      <c r="H166" s="8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16"/>
      <c r="AB166" s="16"/>
      <c r="AC166" s="16"/>
    </row>
    <row r="167" spans="1:29" ht="12.75" customHeight="1" x14ac:dyDescent="0.2">
      <c r="A167" s="22"/>
      <c r="B167" s="22"/>
      <c r="C167" s="22"/>
      <c r="D167" s="22"/>
      <c r="E167" s="22"/>
      <c r="F167" s="22"/>
      <c r="G167" s="82"/>
      <c r="H167" s="8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16"/>
      <c r="AB167" s="16"/>
      <c r="AC167" s="16"/>
    </row>
    <row r="168" spans="1:29" ht="12.75" customHeight="1" x14ac:dyDescent="0.2">
      <c r="A168" s="22"/>
      <c r="B168" s="22"/>
      <c r="C168" s="22"/>
      <c r="D168" s="22"/>
      <c r="E168" s="22"/>
      <c r="F168" s="22"/>
      <c r="G168" s="82"/>
      <c r="H168" s="8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16"/>
      <c r="AB168" s="16"/>
      <c r="AC168" s="16"/>
    </row>
    <row r="169" spans="1:29" ht="12.75" customHeight="1" x14ac:dyDescent="0.2">
      <c r="A169" s="22"/>
      <c r="B169" s="22"/>
      <c r="C169" s="22"/>
      <c r="D169" s="22"/>
      <c r="E169" s="22"/>
      <c r="F169" s="22"/>
      <c r="G169" s="82"/>
      <c r="H169" s="8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16"/>
      <c r="AB169" s="16"/>
      <c r="AC169" s="16"/>
    </row>
    <row r="170" spans="1:29" ht="12.75" customHeight="1" x14ac:dyDescent="0.2">
      <c r="A170" s="22"/>
      <c r="B170" s="22"/>
      <c r="C170" s="22"/>
      <c r="D170" s="22"/>
      <c r="E170" s="22"/>
      <c r="F170" s="22"/>
      <c r="G170" s="82"/>
      <c r="H170" s="8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16"/>
      <c r="AB170" s="16"/>
      <c r="AC170" s="16"/>
    </row>
    <row r="171" spans="1:29" ht="12.75" customHeight="1" x14ac:dyDescent="0.2">
      <c r="A171" s="22"/>
      <c r="B171" s="22"/>
      <c r="C171" s="22"/>
      <c r="D171" s="22"/>
      <c r="E171" s="22"/>
      <c r="F171" s="22"/>
      <c r="G171" s="82"/>
      <c r="H171" s="8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16"/>
      <c r="AB171" s="16"/>
      <c r="AC171" s="16"/>
    </row>
    <row r="172" spans="1:29" ht="12.75" customHeight="1" x14ac:dyDescent="0.2">
      <c r="A172" s="22"/>
      <c r="B172" s="22"/>
      <c r="C172" s="22"/>
      <c r="D172" s="22"/>
      <c r="E172" s="22"/>
      <c r="F172" s="22"/>
      <c r="G172" s="82"/>
      <c r="H172" s="8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16"/>
      <c r="AB172" s="16"/>
      <c r="AC172" s="16"/>
    </row>
    <row r="173" spans="1:29" ht="12.75" customHeight="1" x14ac:dyDescent="0.2">
      <c r="A173" s="22"/>
      <c r="B173" s="22"/>
      <c r="C173" s="22"/>
      <c r="D173" s="22"/>
      <c r="E173" s="22"/>
      <c r="F173" s="22"/>
      <c r="G173" s="82"/>
      <c r="H173" s="8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16"/>
      <c r="AB173" s="16"/>
      <c r="AC173" s="16"/>
    </row>
    <row r="174" spans="1:29" ht="12.75" customHeight="1" x14ac:dyDescent="0.2">
      <c r="A174" s="22"/>
      <c r="B174" s="22"/>
      <c r="C174" s="22"/>
      <c r="D174" s="22"/>
      <c r="E174" s="22"/>
      <c r="F174" s="22"/>
      <c r="G174" s="82"/>
      <c r="H174" s="8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16"/>
      <c r="AB174" s="16"/>
      <c r="AC174" s="16"/>
    </row>
    <row r="175" spans="1:29" ht="12.75" customHeight="1" x14ac:dyDescent="0.2">
      <c r="A175" s="22"/>
      <c r="B175" s="22"/>
      <c r="C175" s="22"/>
      <c r="D175" s="22"/>
      <c r="E175" s="22"/>
      <c r="F175" s="22"/>
      <c r="G175" s="82"/>
      <c r="H175" s="8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6"/>
      <c r="AB175" s="16"/>
      <c r="AC175" s="16"/>
    </row>
    <row r="176" spans="1:29" ht="12.75" customHeight="1" x14ac:dyDescent="0.2">
      <c r="A176" s="22"/>
      <c r="B176" s="22"/>
      <c r="C176" s="22"/>
      <c r="D176" s="22"/>
      <c r="E176" s="22"/>
      <c r="F176" s="22"/>
      <c r="G176" s="82"/>
      <c r="H176" s="8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16"/>
      <c r="AB176" s="16"/>
      <c r="AC176" s="16"/>
    </row>
    <row r="177" spans="1:29" ht="12.75" customHeight="1" x14ac:dyDescent="0.2">
      <c r="A177" s="22"/>
      <c r="B177" s="22"/>
      <c r="C177" s="22"/>
      <c r="D177" s="22"/>
      <c r="E177" s="22"/>
      <c r="F177" s="22"/>
      <c r="G177" s="82"/>
      <c r="H177" s="8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16"/>
      <c r="AB177" s="16"/>
      <c r="AC177" s="16"/>
    </row>
    <row r="178" spans="1:29" ht="12.75" customHeight="1" x14ac:dyDescent="0.2">
      <c r="A178" s="22"/>
      <c r="B178" s="22"/>
      <c r="C178" s="22"/>
      <c r="D178" s="22"/>
      <c r="E178" s="22"/>
      <c r="F178" s="22"/>
      <c r="G178" s="82"/>
      <c r="H178" s="8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16"/>
      <c r="AB178" s="16"/>
      <c r="AC178" s="16"/>
    </row>
    <row r="179" spans="1:29" ht="12.75" customHeight="1" x14ac:dyDescent="0.2">
      <c r="A179" s="22"/>
      <c r="B179" s="22"/>
      <c r="C179" s="22"/>
      <c r="D179" s="22"/>
      <c r="E179" s="22"/>
      <c r="F179" s="22"/>
      <c r="G179" s="82"/>
      <c r="H179" s="8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16"/>
      <c r="AB179" s="16"/>
      <c r="AC179" s="16"/>
    </row>
    <row r="180" spans="1:29" ht="12.75" customHeight="1" x14ac:dyDescent="0.2">
      <c r="A180" s="22"/>
      <c r="B180" s="22"/>
      <c r="C180" s="22"/>
      <c r="D180" s="22"/>
      <c r="E180" s="22"/>
      <c r="F180" s="22"/>
      <c r="G180" s="82"/>
      <c r="H180" s="8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16"/>
      <c r="AB180" s="16"/>
      <c r="AC180" s="16"/>
    </row>
    <row r="181" spans="1:29" ht="12.75" customHeight="1" x14ac:dyDescent="0.2">
      <c r="A181" s="22"/>
      <c r="B181" s="22"/>
      <c r="C181" s="22"/>
      <c r="D181" s="22"/>
      <c r="E181" s="22"/>
      <c r="F181" s="22"/>
      <c r="G181" s="82"/>
      <c r="H181" s="8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16"/>
      <c r="AB181" s="16"/>
      <c r="AC181" s="16"/>
    </row>
    <row r="182" spans="1:29" ht="12.75" customHeight="1" x14ac:dyDescent="0.2">
      <c r="A182" s="22"/>
      <c r="B182" s="22"/>
      <c r="C182" s="22"/>
      <c r="D182" s="22"/>
      <c r="E182" s="22"/>
      <c r="F182" s="22"/>
      <c r="G182" s="82"/>
      <c r="H182" s="8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16"/>
      <c r="AB182" s="16"/>
      <c r="AC182" s="16"/>
    </row>
    <row r="183" spans="1:29" ht="12.75" customHeight="1" x14ac:dyDescent="0.2">
      <c r="A183" s="22"/>
      <c r="B183" s="22"/>
      <c r="C183" s="22"/>
      <c r="D183" s="22"/>
      <c r="E183" s="22"/>
      <c r="F183" s="22"/>
      <c r="G183" s="82"/>
      <c r="H183" s="8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16"/>
      <c r="AB183" s="16"/>
      <c r="AC183" s="16"/>
    </row>
    <row r="184" spans="1:29" ht="12.75" customHeight="1" x14ac:dyDescent="0.2">
      <c r="A184" s="22"/>
      <c r="B184" s="22"/>
      <c r="C184" s="22"/>
      <c r="D184" s="22"/>
      <c r="E184" s="22"/>
      <c r="F184" s="22"/>
      <c r="G184" s="82"/>
      <c r="H184" s="8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16"/>
      <c r="AB184" s="16"/>
      <c r="AC184" s="16"/>
    </row>
    <row r="185" spans="1:29" ht="12.75" customHeight="1" x14ac:dyDescent="0.2">
      <c r="A185" s="22"/>
      <c r="B185" s="22"/>
      <c r="C185" s="22"/>
      <c r="D185" s="22"/>
      <c r="E185" s="22"/>
      <c r="F185" s="22"/>
      <c r="G185" s="82"/>
      <c r="H185" s="8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16"/>
      <c r="AB185" s="16"/>
      <c r="AC185" s="16"/>
    </row>
    <row r="186" spans="1:29" ht="12.75" customHeight="1" x14ac:dyDescent="0.2">
      <c r="A186" s="22"/>
      <c r="B186" s="22"/>
      <c r="C186" s="22"/>
      <c r="D186" s="22"/>
      <c r="E186" s="22"/>
      <c r="F186" s="22"/>
      <c r="G186" s="82"/>
      <c r="H186" s="8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16"/>
      <c r="AB186" s="16"/>
      <c r="AC186" s="16"/>
    </row>
    <row r="187" spans="1:29" ht="12.75" customHeight="1" x14ac:dyDescent="0.2">
      <c r="A187" s="22"/>
      <c r="B187" s="22"/>
      <c r="C187" s="22"/>
      <c r="D187" s="22"/>
      <c r="E187" s="22"/>
      <c r="F187" s="22"/>
      <c r="G187" s="82"/>
      <c r="H187" s="8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16"/>
      <c r="AB187" s="16"/>
      <c r="AC187" s="16"/>
    </row>
    <row r="188" spans="1:29" ht="12.75" customHeight="1" x14ac:dyDescent="0.2">
      <c r="A188" s="22"/>
      <c r="B188" s="22"/>
      <c r="C188" s="22"/>
      <c r="D188" s="22"/>
      <c r="E188" s="22"/>
      <c r="F188" s="22"/>
      <c r="G188" s="82"/>
      <c r="H188" s="8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16"/>
      <c r="AB188" s="16"/>
      <c r="AC188" s="16"/>
    </row>
    <row r="189" spans="1:29" ht="12.75" customHeight="1" x14ac:dyDescent="0.2">
      <c r="A189" s="22"/>
      <c r="B189" s="22"/>
      <c r="C189" s="22"/>
      <c r="D189" s="22"/>
      <c r="E189" s="22"/>
      <c r="F189" s="22"/>
      <c r="G189" s="82"/>
      <c r="H189" s="8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16"/>
      <c r="AB189" s="16"/>
      <c r="AC189" s="16"/>
    </row>
    <row r="190" spans="1:29" ht="12.75" customHeight="1" x14ac:dyDescent="0.2">
      <c r="A190" s="22"/>
      <c r="B190" s="22"/>
      <c r="C190" s="22"/>
      <c r="D190" s="22"/>
      <c r="E190" s="22"/>
      <c r="F190" s="22"/>
      <c r="G190" s="82"/>
      <c r="H190" s="8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16"/>
      <c r="AB190" s="16"/>
      <c r="AC190" s="16"/>
    </row>
    <row r="191" spans="1:29" ht="12.75" customHeight="1" x14ac:dyDescent="0.2">
      <c r="A191" s="22"/>
      <c r="B191" s="22"/>
      <c r="C191" s="22"/>
      <c r="D191" s="22"/>
      <c r="E191" s="22"/>
      <c r="F191" s="22"/>
      <c r="G191" s="82"/>
      <c r="H191" s="8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16"/>
      <c r="AB191" s="16"/>
      <c r="AC191" s="16"/>
    </row>
    <row r="192" spans="1:29" ht="12.75" customHeight="1" x14ac:dyDescent="0.2">
      <c r="A192" s="22"/>
      <c r="B192" s="22"/>
      <c r="C192" s="22"/>
      <c r="D192" s="22"/>
      <c r="E192" s="22"/>
      <c r="F192" s="22"/>
      <c r="G192" s="82"/>
      <c r="H192" s="8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16"/>
      <c r="AB192" s="16"/>
      <c r="AC192" s="16"/>
    </row>
    <row r="193" spans="1:29" ht="12.75" customHeight="1" x14ac:dyDescent="0.2">
      <c r="A193" s="22"/>
      <c r="B193" s="22"/>
      <c r="C193" s="22"/>
      <c r="D193" s="22"/>
      <c r="E193" s="22"/>
      <c r="F193" s="22"/>
      <c r="G193" s="82"/>
      <c r="H193" s="8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16"/>
      <c r="AB193" s="16"/>
      <c r="AC193" s="16"/>
    </row>
    <row r="194" spans="1:29" ht="12.75" customHeight="1" x14ac:dyDescent="0.2">
      <c r="A194" s="22"/>
      <c r="B194" s="22"/>
      <c r="C194" s="22"/>
      <c r="D194" s="22"/>
      <c r="E194" s="22"/>
      <c r="F194" s="22"/>
      <c r="G194" s="82"/>
      <c r="H194" s="8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6"/>
      <c r="AB194" s="16"/>
      <c r="AC194" s="16"/>
    </row>
    <row r="195" spans="1:29" ht="12.75" customHeight="1" x14ac:dyDescent="0.2">
      <c r="A195" s="22"/>
      <c r="B195" s="22"/>
      <c r="C195" s="22"/>
      <c r="D195" s="22"/>
      <c r="E195" s="22"/>
      <c r="F195" s="22"/>
      <c r="G195" s="82"/>
      <c r="H195" s="8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16"/>
      <c r="AB195" s="16"/>
      <c r="AC195" s="16"/>
    </row>
    <row r="196" spans="1:29" ht="12.75" customHeight="1" x14ac:dyDescent="0.2">
      <c r="A196" s="22"/>
      <c r="B196" s="22"/>
      <c r="C196" s="22"/>
      <c r="D196" s="22"/>
      <c r="E196" s="22"/>
      <c r="F196" s="22"/>
      <c r="G196" s="82"/>
      <c r="H196" s="8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16"/>
      <c r="AB196" s="16"/>
      <c r="AC196" s="16"/>
    </row>
    <row r="197" spans="1:29" ht="12.75" customHeight="1" x14ac:dyDescent="0.2">
      <c r="A197" s="22"/>
      <c r="B197" s="22"/>
      <c r="C197" s="22"/>
      <c r="D197" s="22"/>
      <c r="E197" s="22"/>
      <c r="F197" s="22"/>
      <c r="G197" s="82"/>
      <c r="H197" s="8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16"/>
      <c r="AB197" s="16"/>
      <c r="AC197" s="16"/>
    </row>
    <row r="198" spans="1:29" ht="12.75" customHeight="1" x14ac:dyDescent="0.2">
      <c r="A198" s="22"/>
      <c r="B198" s="22"/>
      <c r="C198" s="22"/>
      <c r="D198" s="22"/>
      <c r="E198" s="22"/>
      <c r="F198" s="22"/>
      <c r="G198" s="82"/>
      <c r="H198" s="8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16"/>
      <c r="AB198" s="16"/>
      <c r="AC198" s="16"/>
    </row>
    <row r="199" spans="1:29" ht="12.75" customHeight="1" x14ac:dyDescent="0.2">
      <c r="A199" s="22"/>
      <c r="B199" s="22"/>
      <c r="C199" s="22"/>
      <c r="D199" s="22"/>
      <c r="E199" s="22"/>
      <c r="F199" s="22"/>
      <c r="G199" s="82"/>
      <c r="H199" s="8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16"/>
      <c r="AB199" s="16"/>
      <c r="AC199" s="16"/>
    </row>
    <row r="200" spans="1:29" ht="12.75" customHeight="1" x14ac:dyDescent="0.2">
      <c r="A200" s="22"/>
      <c r="B200" s="22"/>
      <c r="C200" s="22"/>
      <c r="D200" s="22"/>
      <c r="E200" s="22"/>
      <c r="F200" s="22"/>
      <c r="G200" s="82"/>
      <c r="H200" s="8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16"/>
      <c r="AB200" s="16"/>
      <c r="AC200" s="16"/>
    </row>
    <row r="201" spans="1:29" ht="12.75" customHeight="1" x14ac:dyDescent="0.2">
      <c r="A201" s="22"/>
      <c r="B201" s="22"/>
      <c r="C201" s="22"/>
      <c r="D201" s="22"/>
      <c r="E201" s="22"/>
      <c r="F201" s="22"/>
      <c r="G201" s="82"/>
      <c r="H201" s="8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16"/>
      <c r="AB201" s="16"/>
      <c r="AC201" s="16"/>
    </row>
    <row r="202" spans="1:29" ht="12.75" customHeight="1" x14ac:dyDescent="0.2">
      <c r="A202" s="22"/>
      <c r="B202" s="22"/>
      <c r="C202" s="22"/>
      <c r="D202" s="22"/>
      <c r="E202" s="22"/>
      <c r="F202" s="22"/>
      <c r="G202" s="82"/>
      <c r="H202" s="8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16"/>
      <c r="AB202" s="16"/>
      <c r="AC202" s="16"/>
    </row>
    <row r="203" spans="1:29" ht="12.75" customHeight="1" x14ac:dyDescent="0.2">
      <c r="A203" s="22"/>
      <c r="B203" s="22"/>
      <c r="C203" s="22"/>
      <c r="D203" s="22"/>
      <c r="E203" s="22"/>
      <c r="F203" s="22"/>
      <c r="G203" s="82"/>
      <c r="H203" s="8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16"/>
      <c r="AB203" s="16"/>
      <c r="AC203" s="16"/>
    </row>
    <row r="204" spans="1:29" ht="12.75" customHeight="1" x14ac:dyDescent="0.2">
      <c r="A204" s="22"/>
      <c r="B204" s="22"/>
      <c r="C204" s="22"/>
      <c r="D204" s="22"/>
      <c r="E204" s="22"/>
      <c r="F204" s="22"/>
      <c r="G204" s="82"/>
      <c r="H204" s="8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16"/>
      <c r="AB204" s="16"/>
      <c r="AC204" s="16"/>
    </row>
    <row r="205" spans="1:29" ht="12.75" customHeight="1" x14ac:dyDescent="0.2">
      <c r="A205" s="22"/>
      <c r="B205" s="22"/>
      <c r="C205" s="22"/>
      <c r="D205" s="22"/>
      <c r="E205" s="22"/>
      <c r="F205" s="22"/>
      <c r="G205" s="82"/>
      <c r="H205" s="8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16"/>
      <c r="AB205" s="16"/>
      <c r="AC205" s="16"/>
    </row>
    <row r="206" spans="1:29" ht="12.75" customHeight="1" x14ac:dyDescent="0.2">
      <c r="A206" s="22"/>
      <c r="B206" s="22"/>
      <c r="C206" s="22"/>
      <c r="D206" s="22"/>
      <c r="E206" s="22"/>
      <c r="F206" s="22"/>
      <c r="G206" s="82"/>
      <c r="H206" s="8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16"/>
      <c r="AB206" s="16"/>
      <c r="AC206" s="16"/>
    </row>
    <row r="207" spans="1:29" ht="12.75" customHeight="1" x14ac:dyDescent="0.2">
      <c r="A207" s="22"/>
      <c r="B207" s="22"/>
      <c r="C207" s="22"/>
      <c r="D207" s="22"/>
      <c r="E207" s="22"/>
      <c r="F207" s="22"/>
      <c r="G207" s="82"/>
      <c r="H207" s="8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16"/>
      <c r="AB207" s="16"/>
      <c r="AC207" s="16"/>
    </row>
    <row r="208" spans="1:29" ht="12.75" customHeight="1" x14ac:dyDescent="0.2">
      <c r="A208" s="22"/>
      <c r="B208" s="22"/>
      <c r="C208" s="22"/>
      <c r="D208" s="22"/>
      <c r="E208" s="22"/>
      <c r="F208" s="22"/>
      <c r="G208" s="82"/>
      <c r="H208" s="8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16"/>
      <c r="AB208" s="16"/>
      <c r="AC208" s="16"/>
    </row>
    <row r="209" spans="1:29" ht="12.75" customHeight="1" x14ac:dyDescent="0.2">
      <c r="A209" s="22"/>
      <c r="B209" s="22"/>
      <c r="C209" s="22"/>
      <c r="D209" s="22"/>
      <c r="E209" s="22"/>
      <c r="F209" s="22"/>
      <c r="G209" s="82"/>
      <c r="H209" s="8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16"/>
      <c r="AB209" s="16"/>
      <c r="AC209" s="16"/>
    </row>
    <row r="210" spans="1:29" ht="12.75" customHeight="1" x14ac:dyDescent="0.2">
      <c r="A210" s="22"/>
      <c r="B210" s="22"/>
      <c r="C210" s="22"/>
      <c r="D210" s="22"/>
      <c r="E210" s="22"/>
      <c r="F210" s="22"/>
      <c r="G210" s="82"/>
      <c r="H210" s="8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16"/>
      <c r="AB210" s="16"/>
      <c r="AC210" s="16"/>
    </row>
    <row r="211" spans="1:29" ht="12.75" customHeight="1" x14ac:dyDescent="0.2">
      <c r="A211" s="22"/>
      <c r="B211" s="22"/>
      <c r="C211" s="22"/>
      <c r="D211" s="22"/>
      <c r="E211" s="22"/>
      <c r="F211" s="22"/>
      <c r="G211" s="82"/>
      <c r="H211" s="8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16"/>
      <c r="AB211" s="16"/>
      <c r="AC211" s="16"/>
    </row>
    <row r="212" spans="1:29" ht="12.75" customHeight="1" x14ac:dyDescent="0.2">
      <c r="A212" s="22"/>
      <c r="B212" s="22"/>
      <c r="C212" s="22"/>
      <c r="D212" s="22"/>
      <c r="E212" s="22"/>
      <c r="F212" s="22"/>
      <c r="G212" s="82"/>
      <c r="H212" s="8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16"/>
      <c r="AB212" s="16"/>
      <c r="AC212" s="16"/>
    </row>
    <row r="213" spans="1:29" ht="12.75" customHeight="1" x14ac:dyDescent="0.2">
      <c r="A213" s="22"/>
      <c r="B213" s="22"/>
      <c r="C213" s="22"/>
      <c r="D213" s="22"/>
      <c r="E213" s="22"/>
      <c r="F213" s="22"/>
      <c r="G213" s="82"/>
      <c r="H213" s="8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16"/>
      <c r="AB213" s="16"/>
      <c r="AC213" s="16"/>
    </row>
    <row r="214" spans="1:29" ht="12.75" customHeight="1" x14ac:dyDescent="0.2">
      <c r="A214" s="22"/>
      <c r="B214" s="22"/>
      <c r="C214" s="22"/>
      <c r="D214" s="22"/>
      <c r="E214" s="22"/>
      <c r="F214" s="22"/>
      <c r="G214" s="82"/>
      <c r="H214" s="8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16"/>
      <c r="AB214" s="16"/>
      <c r="AC214" s="16"/>
    </row>
    <row r="215" spans="1:29" ht="12.75" customHeight="1" x14ac:dyDescent="0.2">
      <c r="A215" s="22"/>
      <c r="B215" s="22"/>
      <c r="C215" s="22"/>
      <c r="D215" s="22"/>
      <c r="E215" s="22"/>
      <c r="F215" s="22"/>
      <c r="G215" s="82"/>
      <c r="H215" s="8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16"/>
      <c r="AB215" s="16"/>
      <c r="AC215" s="16"/>
    </row>
    <row r="216" spans="1:29" ht="12.75" customHeight="1" x14ac:dyDescent="0.2">
      <c r="A216" s="22"/>
      <c r="B216" s="22"/>
      <c r="C216" s="22"/>
      <c r="D216" s="22"/>
      <c r="E216" s="22"/>
      <c r="F216" s="22"/>
      <c r="G216" s="82"/>
      <c r="H216" s="8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16"/>
      <c r="AB216" s="16"/>
      <c r="AC216" s="16"/>
    </row>
    <row r="217" spans="1:29" ht="12.75" customHeight="1" x14ac:dyDescent="0.2">
      <c r="A217" s="22"/>
      <c r="B217" s="22"/>
      <c r="C217" s="22"/>
      <c r="D217" s="22"/>
      <c r="E217" s="22"/>
      <c r="F217" s="22"/>
      <c r="G217" s="82"/>
      <c r="H217" s="8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16"/>
      <c r="AB217" s="16"/>
      <c r="AC217" s="16"/>
    </row>
    <row r="218" spans="1:29" ht="12.75" customHeight="1" x14ac:dyDescent="0.2">
      <c r="A218" s="22"/>
      <c r="B218" s="22"/>
      <c r="C218" s="22"/>
      <c r="D218" s="22"/>
      <c r="E218" s="22"/>
      <c r="F218" s="22"/>
      <c r="G218" s="82"/>
      <c r="H218" s="8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16"/>
      <c r="AB218" s="16"/>
      <c r="AC218" s="16"/>
    </row>
    <row r="219" spans="1:29" ht="12.75" customHeight="1" x14ac:dyDescent="0.2">
      <c r="A219" s="22"/>
      <c r="B219" s="22"/>
      <c r="C219" s="22"/>
      <c r="D219" s="22"/>
      <c r="E219" s="22"/>
      <c r="F219" s="22"/>
      <c r="G219" s="82"/>
      <c r="H219" s="8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16"/>
      <c r="AB219" s="16"/>
      <c r="AC219" s="16"/>
    </row>
    <row r="220" spans="1:29" ht="12.75" customHeight="1" x14ac:dyDescent="0.2">
      <c r="A220" s="22"/>
      <c r="B220" s="22"/>
      <c r="C220" s="22"/>
      <c r="D220" s="22"/>
      <c r="E220" s="22"/>
      <c r="F220" s="22"/>
      <c r="G220" s="82"/>
      <c r="H220" s="8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16"/>
      <c r="AB220" s="16"/>
      <c r="AC220" s="16"/>
    </row>
    <row r="221" spans="1:29" ht="12.75" customHeight="1" x14ac:dyDescent="0.2">
      <c r="A221" s="22"/>
      <c r="B221" s="22"/>
      <c r="C221" s="22"/>
      <c r="D221" s="22"/>
      <c r="E221" s="22"/>
      <c r="F221" s="22"/>
      <c r="G221" s="82"/>
      <c r="H221" s="8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16"/>
      <c r="AB221" s="16"/>
      <c r="AC221" s="16"/>
    </row>
    <row r="222" spans="1:29" ht="12.75" customHeight="1" x14ac:dyDescent="0.2">
      <c r="A222" s="22"/>
      <c r="B222" s="22"/>
      <c r="C222" s="22"/>
      <c r="D222" s="22"/>
      <c r="E222" s="22"/>
      <c r="F222" s="22"/>
      <c r="G222" s="82"/>
      <c r="H222" s="8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16"/>
      <c r="AB222" s="16"/>
      <c r="AC222" s="16"/>
    </row>
    <row r="223" spans="1:29" ht="12.75" customHeight="1" x14ac:dyDescent="0.2">
      <c r="A223" s="22"/>
      <c r="B223" s="22"/>
      <c r="C223" s="22"/>
      <c r="D223" s="22"/>
      <c r="E223" s="22"/>
      <c r="F223" s="22"/>
      <c r="G223" s="82"/>
      <c r="H223" s="8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16"/>
      <c r="AB223" s="16"/>
      <c r="AC223" s="16"/>
    </row>
    <row r="224" spans="1:29" ht="12.75" customHeight="1" x14ac:dyDescent="0.2">
      <c r="A224" s="22"/>
      <c r="B224" s="22"/>
      <c r="C224" s="22"/>
      <c r="D224" s="22"/>
      <c r="E224" s="22"/>
      <c r="F224" s="22"/>
      <c r="G224" s="82"/>
      <c r="H224" s="8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16"/>
      <c r="AB224" s="16"/>
      <c r="AC224" s="16"/>
    </row>
    <row r="225" spans="1:29" ht="12.75" customHeight="1" x14ac:dyDescent="0.2">
      <c r="A225" s="22"/>
      <c r="B225" s="22"/>
      <c r="C225" s="22"/>
      <c r="D225" s="22"/>
      <c r="E225" s="22"/>
      <c r="F225" s="22"/>
      <c r="G225" s="82"/>
      <c r="H225" s="8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16"/>
      <c r="AB225" s="16"/>
      <c r="AC225" s="16"/>
    </row>
    <row r="226" spans="1:29" ht="12.75" customHeight="1" x14ac:dyDescent="0.2">
      <c r="A226" s="22"/>
      <c r="B226" s="22"/>
      <c r="C226" s="22"/>
      <c r="D226" s="22"/>
      <c r="E226" s="22"/>
      <c r="F226" s="22"/>
      <c r="G226" s="82"/>
      <c r="H226" s="8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16"/>
      <c r="AB226" s="16"/>
      <c r="AC226" s="16"/>
    </row>
    <row r="227" spans="1:29" ht="12.75" customHeight="1" x14ac:dyDescent="0.2">
      <c r="A227" s="22"/>
      <c r="B227" s="22"/>
      <c r="C227" s="22"/>
      <c r="D227" s="22"/>
      <c r="E227" s="22"/>
      <c r="F227" s="22"/>
      <c r="G227" s="82"/>
      <c r="H227" s="8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16"/>
      <c r="AB227" s="16"/>
      <c r="AC227" s="16"/>
    </row>
    <row r="228" spans="1:29" ht="12.75" customHeight="1" x14ac:dyDescent="0.2">
      <c r="A228" s="22"/>
      <c r="B228" s="22"/>
      <c r="C228" s="22"/>
      <c r="D228" s="22"/>
      <c r="E228" s="22"/>
      <c r="F228" s="22"/>
      <c r="G228" s="82"/>
      <c r="H228" s="8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16"/>
      <c r="AB228" s="16"/>
      <c r="AC228" s="16"/>
    </row>
    <row r="229" spans="1:29" ht="12.75" customHeight="1" x14ac:dyDescent="0.2">
      <c r="A229" s="22"/>
      <c r="B229" s="22"/>
      <c r="C229" s="22"/>
      <c r="D229" s="22"/>
      <c r="E229" s="22"/>
      <c r="F229" s="22"/>
      <c r="G229" s="82"/>
      <c r="H229" s="8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16"/>
      <c r="AB229" s="16"/>
      <c r="AC229" s="16"/>
    </row>
    <row r="230" spans="1:29" ht="12.75" customHeight="1" x14ac:dyDescent="0.2">
      <c r="A230" s="22"/>
      <c r="B230" s="22"/>
      <c r="C230" s="22"/>
      <c r="D230" s="22"/>
      <c r="E230" s="22"/>
      <c r="F230" s="22"/>
      <c r="G230" s="82"/>
      <c r="H230" s="8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16"/>
      <c r="AB230" s="16"/>
      <c r="AC230" s="16"/>
    </row>
    <row r="231" spans="1:29" ht="12.75" customHeight="1" x14ac:dyDescent="0.2">
      <c r="A231" s="22"/>
      <c r="B231" s="22"/>
      <c r="C231" s="22"/>
      <c r="D231" s="22"/>
      <c r="E231" s="22"/>
      <c r="F231" s="22"/>
      <c r="G231" s="82"/>
      <c r="H231" s="8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16"/>
      <c r="AB231" s="16"/>
      <c r="AC231" s="16"/>
    </row>
    <row r="232" spans="1:29" ht="12.75" customHeight="1" x14ac:dyDescent="0.2">
      <c r="A232" s="22"/>
      <c r="B232" s="22"/>
      <c r="C232" s="22"/>
      <c r="D232" s="22"/>
      <c r="E232" s="22"/>
      <c r="F232" s="22"/>
      <c r="G232" s="82"/>
      <c r="H232" s="8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16"/>
      <c r="AB232" s="16"/>
      <c r="AC232" s="16"/>
    </row>
    <row r="233" spans="1:29" ht="12.75" customHeight="1" x14ac:dyDescent="0.2">
      <c r="A233" s="22"/>
      <c r="B233" s="22"/>
      <c r="C233" s="22"/>
      <c r="D233" s="22"/>
      <c r="E233" s="22"/>
      <c r="F233" s="22"/>
      <c r="G233" s="82"/>
      <c r="H233" s="8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16"/>
      <c r="AB233" s="16"/>
      <c r="AC233" s="16"/>
    </row>
    <row r="234" spans="1:29" ht="15.75" customHeight="1" x14ac:dyDescent="0.2"/>
    <row r="235" spans="1:29" ht="15.75" customHeight="1" x14ac:dyDescent="0.2"/>
    <row r="236" spans="1:29" ht="15.75" customHeight="1" x14ac:dyDescent="0.2"/>
    <row r="237" spans="1:29" ht="15.75" customHeight="1" x14ac:dyDescent="0.2"/>
    <row r="238" spans="1:29" ht="15.75" customHeight="1" x14ac:dyDescent="0.2"/>
    <row r="239" spans="1:29" ht="15.75" customHeight="1" x14ac:dyDescent="0.2"/>
    <row r="240" spans="1:2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F1:G1"/>
    <mergeCell ref="D2:E2"/>
    <mergeCell ref="B32:B33"/>
    <mergeCell ref="B1:D1"/>
  </mergeCells>
  <printOptions horizontalCentered="1"/>
  <pageMargins left="0.75" right="0.75" top="1" bottom="1" header="0" footer="0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1E6F6"/>
    <pageSetUpPr fitToPage="1"/>
  </sheetPr>
  <dimension ref="A1:Z1000"/>
  <sheetViews>
    <sheetView showGridLines="0" workbookViewId="0"/>
  </sheetViews>
  <sheetFormatPr defaultColWidth="12.5703125" defaultRowHeight="15" customHeight="1" x14ac:dyDescent="0.2"/>
  <cols>
    <col min="1" max="1" width="2.5703125" customWidth="1"/>
    <col min="2" max="2" width="28.42578125" customWidth="1"/>
    <col min="3" max="3" width="20.5703125" customWidth="1"/>
    <col min="4" max="7" width="23.140625" customWidth="1"/>
    <col min="8" max="8" width="2.5703125" customWidth="1"/>
    <col min="9" max="9" width="5.42578125" customWidth="1"/>
    <col min="10" max="26" width="10.5703125" customWidth="1"/>
  </cols>
  <sheetData>
    <row r="1" spans="1:26" ht="15.75" customHeight="1" x14ac:dyDescent="0.2">
      <c r="A1" s="109"/>
      <c r="B1" s="161" t="str">
        <f>'Instructions and setup'!B6&amp;" Summary"</f>
        <v>Event Name Summary</v>
      </c>
      <c r="C1" s="126"/>
      <c r="D1" s="15" t="str">
        <f>Expenses!E1</f>
        <v>Event Type:</v>
      </c>
      <c r="E1" s="148" t="str">
        <f>'Instructions and setup'!$B$10</f>
        <v>In-person</v>
      </c>
      <c r="F1" s="126"/>
      <c r="G1" s="110"/>
      <c r="H1" s="110"/>
      <c r="I1" s="110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ht="12.75" customHeight="1" x14ac:dyDescent="0.2">
      <c r="A2" s="18"/>
      <c r="B2" s="18"/>
      <c r="C2" s="18"/>
      <c r="D2" s="18" t="s">
        <v>31</v>
      </c>
      <c r="E2" s="18" t="s">
        <v>32</v>
      </c>
      <c r="F2" s="18" t="s">
        <v>33</v>
      </c>
      <c r="G2" s="112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12" customHeight="1" x14ac:dyDescent="0.2">
      <c r="A3" s="113"/>
      <c r="B3" s="114" t="s">
        <v>106</v>
      </c>
      <c r="C3" s="114"/>
      <c r="D3" s="115">
        <f>+Income!G33</f>
        <v>123750</v>
      </c>
      <c r="E3" s="115">
        <f>+Income!H33</f>
        <v>123500</v>
      </c>
      <c r="F3" s="43">
        <f t="shared" ref="F3:F4" si="0">+E3-D3</f>
        <v>-250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2" customHeight="1" x14ac:dyDescent="0.2">
      <c r="A4" s="116"/>
      <c r="B4" s="111" t="s">
        <v>79</v>
      </c>
      <c r="C4" s="111"/>
      <c r="D4" s="117">
        <f>-Expenses!I66</f>
        <v>-260072.5</v>
      </c>
      <c r="E4" s="117">
        <f>-Expenses!K66</f>
        <v>-42000</v>
      </c>
      <c r="F4" s="43">
        <f t="shared" si="0"/>
        <v>218072.5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ht="12" customHeight="1" x14ac:dyDescent="0.2">
      <c r="A5" s="113"/>
      <c r="B5" s="26" t="s">
        <v>107</v>
      </c>
      <c r="C5" s="27"/>
      <c r="D5" s="28">
        <f t="shared" ref="D5:F5" si="1">+D3+D4</f>
        <v>-136322.5</v>
      </c>
      <c r="E5" s="28">
        <f t="shared" si="1"/>
        <v>81500</v>
      </c>
      <c r="F5" s="28">
        <f t="shared" si="1"/>
        <v>217822.5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2" customHeight="1" x14ac:dyDescent="0.2">
      <c r="A6" s="116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6" ht="12" customHeight="1" x14ac:dyDescent="0.2">
      <c r="A7" s="116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 spans="1:26" ht="12" customHeight="1" x14ac:dyDescent="0.2">
      <c r="A8" s="116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</row>
    <row r="9" spans="1:26" ht="12" customHeight="1" x14ac:dyDescent="0.2">
      <c r="A9" s="116"/>
      <c r="B9" s="111"/>
      <c r="C9" s="118" t="s">
        <v>108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spans="1:26" ht="12" customHeight="1" x14ac:dyDescent="0.2">
      <c r="A10" s="116"/>
      <c r="B10" s="119"/>
      <c r="C10" s="118" t="s">
        <v>109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1:26" ht="12" customHeight="1" x14ac:dyDescent="0.2">
      <c r="A11" s="116"/>
      <c r="B11" s="119"/>
      <c r="C11" s="118" t="s">
        <v>110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</row>
    <row r="12" spans="1:26" ht="12" customHeight="1" x14ac:dyDescent="0.2">
      <c r="A12" s="116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:26" ht="12" customHeight="1" x14ac:dyDescent="0.2">
      <c r="A13" s="116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26" ht="12" customHeight="1" x14ac:dyDescent="0.2">
      <c r="A14" s="116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</row>
    <row r="15" spans="1:26" ht="12" customHeight="1" x14ac:dyDescent="0.2">
      <c r="A15" s="116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  <row r="16" spans="1:26" ht="12" customHeight="1" x14ac:dyDescent="0.2">
      <c r="A16" s="116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</row>
    <row r="17" spans="1:26" ht="12" customHeight="1" x14ac:dyDescent="0.2">
      <c r="A17" s="116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</row>
    <row r="18" spans="1:26" ht="12" customHeight="1" x14ac:dyDescent="0.2">
      <c r="A18" s="116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1:26" ht="12" customHeight="1" x14ac:dyDescent="0.2">
      <c r="A19" s="116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0" spans="1:26" ht="12" customHeight="1" x14ac:dyDescent="0.2">
      <c r="A20" s="116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</row>
    <row r="21" spans="1:26" ht="12" customHeight="1" x14ac:dyDescent="0.2">
      <c r="A21" s="116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ht="12" customHeight="1" x14ac:dyDescent="0.2">
      <c r="A22" s="116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26" ht="12" customHeight="1" x14ac:dyDescent="0.2">
      <c r="A23" s="116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</row>
    <row r="24" spans="1:26" ht="12" customHeight="1" x14ac:dyDescent="0.2">
      <c r="A24" s="116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ht="12" customHeight="1" x14ac:dyDescent="0.2">
      <c r="A25" s="116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</row>
    <row r="26" spans="1:26" ht="12" customHeight="1" x14ac:dyDescent="0.2">
      <c r="A26" s="116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</row>
    <row r="27" spans="1:26" ht="12" customHeight="1" x14ac:dyDescent="0.2">
      <c r="A27" s="116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</row>
    <row r="28" spans="1:26" ht="12" customHeight="1" x14ac:dyDescent="0.2">
      <c r="A28" s="116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</row>
    <row r="29" spans="1:26" ht="12" customHeight="1" x14ac:dyDescent="0.2">
      <c r="A29" s="116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</row>
    <row r="30" spans="1:26" ht="12" customHeight="1" x14ac:dyDescent="0.2">
      <c r="A30" s="116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</row>
    <row r="31" spans="1:26" ht="12" customHeight="1" x14ac:dyDescent="0.2">
      <c r="A31" s="116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</row>
    <row r="32" spans="1:26" ht="12" customHeight="1" x14ac:dyDescent="0.2">
      <c r="A32" s="116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spans="1:26" ht="12" customHeight="1" x14ac:dyDescent="0.2">
      <c r="A33" s="116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26" ht="12" customHeight="1" x14ac:dyDescent="0.2">
      <c r="A34" s="116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</row>
    <row r="35" spans="1:26" ht="12" customHeight="1" x14ac:dyDescent="0.2">
      <c r="A35" s="116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spans="1:26" ht="12" customHeight="1" x14ac:dyDescent="0.2">
      <c r="A36" s="116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</row>
    <row r="37" spans="1:26" ht="12" customHeight="1" x14ac:dyDescent="0.2">
      <c r="A37" s="116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spans="1:26" ht="12" customHeight="1" x14ac:dyDescent="0.2">
      <c r="A38" s="116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</row>
    <row r="39" spans="1:26" ht="12" customHeight="1" x14ac:dyDescent="0.2">
      <c r="A39" s="116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</row>
    <row r="40" spans="1:26" ht="12" customHeight="1" x14ac:dyDescent="0.2">
      <c r="A40" s="116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</row>
    <row r="41" spans="1:26" ht="12" customHeight="1" x14ac:dyDescent="0.2">
      <c r="A41" s="116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</row>
    <row r="42" spans="1:26" ht="12" customHeight="1" x14ac:dyDescent="0.2">
      <c r="A42" s="116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</row>
    <row r="43" spans="1:26" ht="12" customHeight="1" x14ac:dyDescent="0.2">
      <c r="A43" s="116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</row>
    <row r="44" spans="1:26" ht="12" customHeight="1" x14ac:dyDescent="0.2">
      <c r="A44" s="116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</row>
    <row r="45" spans="1:26" ht="12" customHeight="1" x14ac:dyDescent="0.2">
      <c r="A45" s="116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spans="1:26" ht="12" customHeight="1" x14ac:dyDescent="0.2">
      <c r="A46" s="116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spans="1:26" ht="12" customHeight="1" x14ac:dyDescent="0.2">
      <c r="A47" s="116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ht="12" customHeight="1" x14ac:dyDescent="0.2">
      <c r="A48" s="116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</row>
    <row r="49" spans="1:26" ht="12" customHeight="1" x14ac:dyDescent="0.2">
      <c r="A49" s="116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1:26" ht="12" customHeight="1" x14ac:dyDescent="0.2">
      <c r="A50" s="116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</row>
    <row r="51" spans="1:26" ht="12" customHeight="1" x14ac:dyDescent="0.2">
      <c r="A51" s="116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</row>
    <row r="52" spans="1:26" ht="12" customHeight="1" x14ac:dyDescent="0.2">
      <c r="A52" s="116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</row>
    <row r="53" spans="1:26" ht="12" customHeight="1" x14ac:dyDescent="0.2">
      <c r="A53" s="116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</row>
    <row r="54" spans="1:26" ht="12" customHeight="1" x14ac:dyDescent="0.2">
      <c r="A54" s="116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</row>
    <row r="55" spans="1:26" ht="12" customHeight="1" x14ac:dyDescent="0.2">
      <c r="A55" s="116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spans="1:26" ht="12" customHeight="1" x14ac:dyDescent="0.2">
      <c r="A56" s="116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</row>
    <row r="57" spans="1:26" ht="12" customHeight="1" x14ac:dyDescent="0.2">
      <c r="A57" s="116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</row>
    <row r="58" spans="1:26" ht="12" customHeight="1" x14ac:dyDescent="0.2">
      <c r="A58" s="116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</row>
    <row r="59" spans="1:26" ht="12" customHeight="1" x14ac:dyDescent="0.2">
      <c r="A59" s="116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</row>
    <row r="60" spans="1:26" ht="12" customHeight="1" x14ac:dyDescent="0.2">
      <c r="A60" s="116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</row>
    <row r="61" spans="1:26" ht="12" customHeight="1" x14ac:dyDescent="0.2">
      <c r="A61" s="116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2" customHeight="1" x14ac:dyDescent="0.2">
      <c r="A62" s="116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2" customHeight="1" x14ac:dyDescent="0.2">
      <c r="A63" s="116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</row>
    <row r="64" spans="1:26" ht="12" customHeight="1" x14ac:dyDescent="0.2">
      <c r="A64" s="116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</row>
    <row r="65" spans="1:26" ht="12" customHeight="1" x14ac:dyDescent="0.2">
      <c r="A65" s="116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</row>
    <row r="66" spans="1:26" ht="12" customHeight="1" x14ac:dyDescent="0.2">
      <c r="A66" s="116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</row>
    <row r="67" spans="1:26" ht="12" customHeight="1" x14ac:dyDescent="0.2">
      <c r="A67" s="116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</row>
    <row r="68" spans="1:26" ht="12" customHeight="1" x14ac:dyDescent="0.2">
      <c r="A68" s="116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</row>
    <row r="69" spans="1:26" ht="12" customHeight="1" x14ac:dyDescent="0.2">
      <c r="A69" s="116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</row>
    <row r="70" spans="1:26" ht="12" customHeight="1" x14ac:dyDescent="0.2">
      <c r="A70" s="116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</row>
    <row r="71" spans="1:26" ht="12" customHeight="1" x14ac:dyDescent="0.2">
      <c r="A71" s="116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</row>
    <row r="72" spans="1:26" ht="12" customHeight="1" x14ac:dyDescent="0.2">
      <c r="A72" s="116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</row>
    <row r="73" spans="1:26" ht="12" customHeight="1" x14ac:dyDescent="0.2">
      <c r="A73" s="116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</row>
    <row r="74" spans="1:26" ht="12" customHeight="1" x14ac:dyDescent="0.2">
      <c r="A74" s="116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</row>
    <row r="75" spans="1:26" ht="12" customHeight="1" x14ac:dyDescent="0.2">
      <c r="A75" s="116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</row>
    <row r="76" spans="1:26" ht="12" customHeight="1" x14ac:dyDescent="0.2">
      <c r="A76" s="116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</row>
    <row r="77" spans="1:26" ht="12" customHeight="1" x14ac:dyDescent="0.2">
      <c r="A77" s="116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</row>
    <row r="78" spans="1:26" ht="12" customHeight="1" x14ac:dyDescent="0.2">
      <c r="A78" s="116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</row>
    <row r="79" spans="1:26" ht="12" customHeight="1" x14ac:dyDescent="0.2">
      <c r="A79" s="116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</row>
    <row r="80" spans="1:26" ht="12" customHeight="1" x14ac:dyDescent="0.2">
      <c r="A80" s="116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</row>
    <row r="81" spans="1:26" ht="12" customHeight="1" x14ac:dyDescent="0.2">
      <c r="A81" s="116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</row>
    <row r="82" spans="1:26" ht="12" customHeight="1" x14ac:dyDescent="0.2">
      <c r="A82" s="116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</row>
    <row r="83" spans="1:26" ht="12" customHeight="1" x14ac:dyDescent="0.2">
      <c r="A83" s="116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</row>
    <row r="84" spans="1:26" ht="12" customHeight="1" x14ac:dyDescent="0.2">
      <c r="A84" s="116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</row>
    <row r="85" spans="1:26" ht="12" customHeight="1" x14ac:dyDescent="0.2">
      <c r="A85" s="116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</row>
    <row r="86" spans="1:26" ht="12" customHeight="1" x14ac:dyDescent="0.2">
      <c r="A86" s="116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</row>
    <row r="87" spans="1:26" ht="12" customHeight="1" x14ac:dyDescent="0.2">
      <c r="A87" s="116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</row>
    <row r="88" spans="1:26" ht="12" customHeight="1" x14ac:dyDescent="0.2">
      <c r="A88" s="116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</row>
    <row r="89" spans="1:26" ht="12" customHeight="1" x14ac:dyDescent="0.2">
      <c r="A89" s="116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</row>
    <row r="90" spans="1:26" ht="12" customHeight="1" x14ac:dyDescent="0.2">
      <c r="A90" s="116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</row>
    <row r="91" spans="1:26" ht="12" customHeight="1" x14ac:dyDescent="0.2">
      <c r="A91" s="116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</row>
    <row r="92" spans="1:26" ht="12" customHeight="1" x14ac:dyDescent="0.2">
      <c r="A92" s="116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</row>
    <row r="93" spans="1:26" ht="12" customHeight="1" x14ac:dyDescent="0.2">
      <c r="A93" s="116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</row>
    <row r="94" spans="1:26" ht="12" customHeight="1" x14ac:dyDescent="0.2">
      <c r="A94" s="116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</row>
    <row r="95" spans="1:26" ht="12" customHeight="1" x14ac:dyDescent="0.2">
      <c r="A95" s="116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</row>
    <row r="96" spans="1:26" ht="12" customHeight="1" x14ac:dyDescent="0.2">
      <c r="A96" s="116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</row>
    <row r="97" spans="1:26" ht="12" customHeight="1" x14ac:dyDescent="0.2">
      <c r="A97" s="116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</row>
    <row r="98" spans="1:26" ht="12" customHeight="1" x14ac:dyDescent="0.2">
      <c r="A98" s="116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</row>
    <row r="99" spans="1:26" ht="12" customHeight="1" x14ac:dyDescent="0.2">
      <c r="A99" s="116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</row>
    <row r="100" spans="1:26" ht="12" customHeight="1" x14ac:dyDescent="0.2">
      <c r="A100" s="116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</row>
    <row r="101" spans="1:26" ht="12" customHeight="1" x14ac:dyDescent="0.2">
      <c r="A101" s="116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</row>
    <row r="102" spans="1:26" ht="12" customHeight="1" x14ac:dyDescent="0.2">
      <c r="A102" s="116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</row>
    <row r="103" spans="1:26" ht="12" customHeight="1" x14ac:dyDescent="0.2">
      <c r="A103" s="116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</row>
    <row r="104" spans="1:26" ht="12" customHeight="1" x14ac:dyDescent="0.2">
      <c r="A104" s="116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</row>
    <row r="105" spans="1:26" ht="12" customHeight="1" x14ac:dyDescent="0.2">
      <c r="A105" s="116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</row>
    <row r="106" spans="1:26" ht="12" customHeight="1" x14ac:dyDescent="0.2">
      <c r="A106" s="116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</row>
    <row r="107" spans="1:26" ht="12" customHeight="1" x14ac:dyDescent="0.2">
      <c r="A107" s="116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</row>
    <row r="108" spans="1:26" ht="12" customHeight="1" x14ac:dyDescent="0.2">
      <c r="A108" s="116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</row>
    <row r="109" spans="1:26" ht="12" customHeight="1" x14ac:dyDescent="0.2">
      <c r="A109" s="116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</row>
    <row r="110" spans="1:26" ht="12" customHeight="1" x14ac:dyDescent="0.2">
      <c r="A110" s="116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</row>
    <row r="111" spans="1:26" ht="12" customHeight="1" x14ac:dyDescent="0.2">
      <c r="A111" s="116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</row>
    <row r="112" spans="1:26" ht="12" customHeight="1" x14ac:dyDescent="0.2">
      <c r="A112" s="116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</row>
    <row r="113" spans="1:26" ht="12" customHeight="1" x14ac:dyDescent="0.2">
      <c r="A113" s="116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</row>
    <row r="114" spans="1:26" ht="12" customHeight="1" x14ac:dyDescent="0.2">
      <c r="A114" s="116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</row>
    <row r="115" spans="1:26" ht="12" customHeight="1" x14ac:dyDescent="0.2">
      <c r="A115" s="116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</row>
    <row r="116" spans="1:26" ht="12" customHeight="1" x14ac:dyDescent="0.2">
      <c r="A116" s="116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</row>
    <row r="117" spans="1:26" ht="12" customHeight="1" x14ac:dyDescent="0.2">
      <c r="A117" s="116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</row>
    <row r="118" spans="1:26" ht="12" customHeight="1" x14ac:dyDescent="0.2">
      <c r="A118" s="116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</row>
    <row r="119" spans="1:26" ht="12" customHeight="1" x14ac:dyDescent="0.2">
      <c r="A119" s="116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</row>
    <row r="120" spans="1:26" ht="12" customHeight="1" x14ac:dyDescent="0.2">
      <c r="A120" s="116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</row>
    <row r="121" spans="1:26" ht="12" customHeight="1" x14ac:dyDescent="0.2">
      <c r="A121" s="116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</row>
    <row r="122" spans="1:26" ht="12" customHeight="1" x14ac:dyDescent="0.2">
      <c r="A122" s="116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</row>
    <row r="123" spans="1:26" ht="12" customHeight="1" x14ac:dyDescent="0.2">
      <c r="A123" s="116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</row>
    <row r="124" spans="1:26" ht="12" customHeight="1" x14ac:dyDescent="0.2">
      <c r="A124" s="116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</row>
    <row r="125" spans="1:26" ht="12" customHeight="1" x14ac:dyDescent="0.2">
      <c r="A125" s="116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</row>
    <row r="126" spans="1:26" ht="12" customHeight="1" x14ac:dyDescent="0.2">
      <c r="A126" s="116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</row>
    <row r="127" spans="1:26" ht="12" customHeight="1" x14ac:dyDescent="0.2">
      <c r="A127" s="116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</row>
    <row r="128" spans="1:26" ht="12" customHeight="1" x14ac:dyDescent="0.2">
      <c r="A128" s="116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</row>
    <row r="129" spans="1:26" ht="12" customHeight="1" x14ac:dyDescent="0.2">
      <c r="A129" s="116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</row>
    <row r="130" spans="1:26" ht="12" customHeight="1" x14ac:dyDescent="0.2">
      <c r="A130" s="116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</row>
    <row r="131" spans="1:26" ht="12" customHeight="1" x14ac:dyDescent="0.2">
      <c r="A131" s="116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</row>
    <row r="132" spans="1:26" ht="12" customHeight="1" x14ac:dyDescent="0.2">
      <c r="A132" s="116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</row>
    <row r="133" spans="1:26" ht="12" customHeight="1" x14ac:dyDescent="0.2">
      <c r="A133" s="116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</row>
    <row r="134" spans="1:26" ht="12" customHeight="1" x14ac:dyDescent="0.2">
      <c r="A134" s="116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</row>
    <row r="135" spans="1:26" ht="12" customHeight="1" x14ac:dyDescent="0.2">
      <c r="A135" s="116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</row>
    <row r="136" spans="1:26" ht="12" customHeight="1" x14ac:dyDescent="0.2">
      <c r="A136" s="116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</row>
    <row r="137" spans="1:26" ht="12" customHeight="1" x14ac:dyDescent="0.2">
      <c r="A137" s="116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</row>
    <row r="138" spans="1:26" ht="12" customHeight="1" x14ac:dyDescent="0.2">
      <c r="A138" s="116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</row>
    <row r="139" spans="1:26" ht="12" customHeight="1" x14ac:dyDescent="0.2">
      <c r="A139" s="116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</row>
    <row r="140" spans="1:26" ht="12" customHeight="1" x14ac:dyDescent="0.2">
      <c r="A140" s="116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</row>
    <row r="141" spans="1:26" ht="12" customHeight="1" x14ac:dyDescent="0.2">
      <c r="A141" s="116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</row>
    <row r="142" spans="1:26" ht="12" customHeight="1" x14ac:dyDescent="0.2">
      <c r="A142" s="116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</row>
    <row r="143" spans="1:26" ht="12" customHeight="1" x14ac:dyDescent="0.2">
      <c r="A143" s="116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</row>
    <row r="144" spans="1:26" ht="12" customHeight="1" x14ac:dyDescent="0.2">
      <c r="A144" s="116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</row>
    <row r="145" spans="1:26" ht="12" customHeight="1" x14ac:dyDescent="0.2">
      <c r="A145" s="116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</row>
    <row r="146" spans="1:26" ht="12" customHeight="1" x14ac:dyDescent="0.2">
      <c r="A146" s="116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</row>
    <row r="147" spans="1:26" ht="12" customHeight="1" x14ac:dyDescent="0.2">
      <c r="A147" s="116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</row>
    <row r="148" spans="1:26" ht="12" customHeight="1" x14ac:dyDescent="0.2">
      <c r="A148" s="116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</row>
    <row r="149" spans="1:26" ht="12" customHeight="1" x14ac:dyDescent="0.2">
      <c r="A149" s="116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</row>
    <row r="150" spans="1:26" ht="12" customHeight="1" x14ac:dyDescent="0.2">
      <c r="A150" s="116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</row>
    <row r="151" spans="1:26" ht="12" customHeight="1" x14ac:dyDescent="0.2">
      <c r="A151" s="116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</row>
    <row r="152" spans="1:26" ht="12" customHeight="1" x14ac:dyDescent="0.2">
      <c r="A152" s="116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</row>
    <row r="153" spans="1:26" ht="12" customHeight="1" x14ac:dyDescent="0.2">
      <c r="A153" s="116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</row>
    <row r="154" spans="1:26" ht="12" customHeight="1" x14ac:dyDescent="0.2">
      <c r="A154" s="116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</row>
    <row r="155" spans="1:26" ht="12" customHeight="1" x14ac:dyDescent="0.2">
      <c r="A155" s="116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</row>
    <row r="156" spans="1:26" ht="12" customHeight="1" x14ac:dyDescent="0.2">
      <c r="A156" s="116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</row>
    <row r="157" spans="1:26" ht="12" customHeight="1" x14ac:dyDescent="0.2">
      <c r="A157" s="116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</row>
    <row r="158" spans="1:26" ht="12" customHeight="1" x14ac:dyDescent="0.2">
      <c r="A158" s="116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</row>
    <row r="159" spans="1:26" ht="12" customHeight="1" x14ac:dyDescent="0.2">
      <c r="A159" s="116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</row>
    <row r="160" spans="1:26" ht="12" customHeight="1" x14ac:dyDescent="0.2">
      <c r="A160" s="116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</row>
    <row r="161" spans="1:26" ht="12" customHeight="1" x14ac:dyDescent="0.2">
      <c r="A161" s="116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</row>
    <row r="162" spans="1:26" ht="12" customHeight="1" x14ac:dyDescent="0.2">
      <c r="A162" s="116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</row>
    <row r="163" spans="1:26" ht="12" customHeight="1" x14ac:dyDescent="0.2">
      <c r="A163" s="116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</row>
    <row r="164" spans="1:26" ht="12" customHeight="1" x14ac:dyDescent="0.2">
      <c r="A164" s="116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</row>
    <row r="165" spans="1:26" ht="12" customHeight="1" x14ac:dyDescent="0.2">
      <c r="A165" s="116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</row>
    <row r="166" spans="1:26" ht="12" customHeight="1" x14ac:dyDescent="0.2">
      <c r="A166" s="116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</row>
    <row r="167" spans="1:26" ht="12" customHeight="1" x14ac:dyDescent="0.2">
      <c r="A167" s="116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</row>
    <row r="168" spans="1:26" ht="12" customHeight="1" x14ac:dyDescent="0.2">
      <c r="A168" s="116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</row>
    <row r="169" spans="1:26" ht="12" customHeight="1" x14ac:dyDescent="0.2">
      <c r="A169" s="116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</row>
    <row r="170" spans="1:26" ht="12" customHeight="1" x14ac:dyDescent="0.2">
      <c r="A170" s="116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</row>
    <row r="171" spans="1:26" ht="12" customHeight="1" x14ac:dyDescent="0.2">
      <c r="A171" s="116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</row>
    <row r="172" spans="1:26" ht="12" customHeight="1" x14ac:dyDescent="0.2">
      <c r="A172" s="116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</row>
    <row r="173" spans="1:26" ht="12" customHeight="1" x14ac:dyDescent="0.2">
      <c r="A173" s="116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</row>
    <row r="174" spans="1:26" ht="12" customHeight="1" x14ac:dyDescent="0.2">
      <c r="A174" s="116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</row>
    <row r="175" spans="1:26" ht="12" customHeight="1" x14ac:dyDescent="0.2">
      <c r="A175" s="116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</row>
    <row r="176" spans="1:26" ht="12" customHeight="1" x14ac:dyDescent="0.2">
      <c r="A176" s="116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</row>
    <row r="177" spans="1:26" ht="12" customHeight="1" x14ac:dyDescent="0.2">
      <c r="A177" s="116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</row>
    <row r="178" spans="1:26" ht="12" customHeight="1" x14ac:dyDescent="0.2">
      <c r="A178" s="116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</row>
    <row r="179" spans="1:26" ht="12" customHeight="1" x14ac:dyDescent="0.2">
      <c r="A179" s="116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</row>
    <row r="180" spans="1:26" ht="12" customHeight="1" x14ac:dyDescent="0.2">
      <c r="A180" s="116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</row>
    <row r="181" spans="1:26" ht="12" customHeight="1" x14ac:dyDescent="0.2">
      <c r="A181" s="116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</row>
    <row r="182" spans="1:26" ht="12" customHeight="1" x14ac:dyDescent="0.2">
      <c r="A182" s="120"/>
      <c r="B182" s="121"/>
      <c r="C182" s="121"/>
      <c r="D182" s="121"/>
      <c r="E182" s="121"/>
      <c r="F182" s="12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</row>
    <row r="183" spans="1:26" ht="12" customHeight="1" x14ac:dyDescent="0.2">
      <c r="A183" s="120"/>
      <c r="B183" s="121"/>
      <c r="C183" s="121"/>
      <c r="D183" s="121"/>
      <c r="E183" s="121"/>
      <c r="F183" s="12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</row>
    <row r="184" spans="1:26" ht="12" customHeight="1" x14ac:dyDescent="0.2">
      <c r="A184" s="120"/>
      <c r="B184" s="121"/>
      <c r="C184" s="121"/>
      <c r="D184" s="121"/>
      <c r="E184" s="121"/>
      <c r="F184" s="12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</row>
    <row r="185" spans="1:26" ht="12" customHeight="1" x14ac:dyDescent="0.2">
      <c r="A185" s="120"/>
      <c r="B185" s="121"/>
      <c r="C185" s="121"/>
      <c r="D185" s="121"/>
      <c r="E185" s="121"/>
      <c r="F185" s="12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</row>
    <row r="186" spans="1:26" ht="12" customHeight="1" x14ac:dyDescent="0.2">
      <c r="A186" s="120"/>
      <c r="B186" s="121"/>
      <c r="C186" s="121"/>
      <c r="D186" s="121"/>
      <c r="E186" s="121"/>
      <c r="F186" s="12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</row>
    <row r="187" spans="1:26" ht="12" customHeight="1" x14ac:dyDescent="0.2">
      <c r="A187" s="120"/>
      <c r="B187" s="121"/>
      <c r="C187" s="121"/>
      <c r="D187" s="121"/>
      <c r="E187" s="121"/>
      <c r="F187" s="12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</row>
    <row r="188" spans="1:26" ht="12" customHeight="1" x14ac:dyDescent="0.2">
      <c r="A188" s="120"/>
      <c r="B188" s="121"/>
      <c r="C188" s="121"/>
      <c r="D188" s="121"/>
      <c r="E188" s="121"/>
      <c r="F188" s="12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</row>
    <row r="189" spans="1:26" ht="12" customHeight="1" x14ac:dyDescent="0.2">
      <c r="A189" s="120"/>
      <c r="B189" s="121"/>
      <c r="C189" s="121"/>
      <c r="D189" s="121"/>
      <c r="E189" s="121"/>
      <c r="F189" s="12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</row>
    <row r="190" spans="1:26" ht="12" customHeight="1" x14ac:dyDescent="0.2">
      <c r="A190" s="120"/>
      <c r="B190" s="121"/>
      <c r="C190" s="121"/>
      <c r="D190" s="121"/>
      <c r="E190" s="121"/>
      <c r="F190" s="12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</row>
    <row r="191" spans="1:26" ht="12" customHeight="1" x14ac:dyDescent="0.2">
      <c r="A191" s="120"/>
      <c r="B191" s="121"/>
      <c r="C191" s="121"/>
      <c r="D191" s="121"/>
      <c r="E191" s="121"/>
      <c r="F191" s="12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</row>
    <row r="192" spans="1:26" ht="12" customHeight="1" x14ac:dyDescent="0.2">
      <c r="A192" s="120"/>
      <c r="B192" s="121"/>
      <c r="C192" s="121"/>
      <c r="D192" s="121"/>
      <c r="E192" s="121"/>
      <c r="F192" s="12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</row>
    <row r="193" spans="1:26" ht="12" customHeight="1" x14ac:dyDescent="0.2">
      <c r="A193" s="120"/>
      <c r="B193" s="121"/>
      <c r="C193" s="121"/>
      <c r="D193" s="121"/>
      <c r="E193" s="121"/>
      <c r="F193" s="12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spans="1:26" ht="12" customHeight="1" x14ac:dyDescent="0.2">
      <c r="A194" s="120"/>
      <c r="B194" s="121"/>
      <c r="C194" s="121"/>
      <c r="D194" s="121"/>
      <c r="E194" s="121"/>
      <c r="F194" s="12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</row>
    <row r="195" spans="1:26" ht="12" customHeight="1" x14ac:dyDescent="0.2">
      <c r="A195" s="120"/>
      <c r="B195" s="121"/>
      <c r="C195" s="121"/>
      <c r="D195" s="121"/>
      <c r="E195" s="121"/>
      <c r="F195" s="12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</row>
    <row r="196" spans="1:26" ht="12" customHeight="1" x14ac:dyDescent="0.2">
      <c r="A196" s="120"/>
      <c r="B196" s="121"/>
      <c r="C196" s="121"/>
      <c r="D196" s="121"/>
      <c r="E196" s="121"/>
      <c r="F196" s="12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spans="1:26" ht="12" customHeight="1" x14ac:dyDescent="0.2">
      <c r="A197" s="120"/>
      <c r="B197" s="121"/>
      <c r="C197" s="121"/>
      <c r="D197" s="121"/>
      <c r="E197" s="121"/>
      <c r="F197" s="12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</row>
    <row r="198" spans="1:26" ht="12" customHeight="1" x14ac:dyDescent="0.2">
      <c r="A198" s="120"/>
      <c r="B198" s="121"/>
      <c r="C198" s="121"/>
      <c r="D198" s="121"/>
      <c r="E198" s="121"/>
      <c r="F198" s="12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spans="1:26" ht="12" customHeight="1" x14ac:dyDescent="0.2">
      <c r="A199" s="120"/>
      <c r="B199" s="121"/>
      <c r="C199" s="121"/>
      <c r="D199" s="121"/>
      <c r="E199" s="121"/>
      <c r="F199" s="12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</row>
    <row r="200" spans="1:26" ht="12" customHeight="1" x14ac:dyDescent="0.2">
      <c r="A200" s="120"/>
      <c r="B200" s="121"/>
      <c r="C200" s="121"/>
      <c r="D200" s="121"/>
      <c r="E200" s="121"/>
      <c r="F200" s="12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</row>
    <row r="201" spans="1:26" ht="12" customHeight="1" x14ac:dyDescent="0.2">
      <c r="A201" s="120"/>
      <c r="B201" s="121"/>
      <c r="C201" s="121"/>
      <c r="D201" s="121"/>
      <c r="E201" s="121"/>
      <c r="F201" s="12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</row>
    <row r="202" spans="1:26" ht="12" customHeight="1" x14ac:dyDescent="0.2">
      <c r="A202" s="120"/>
      <c r="B202" s="121"/>
      <c r="C202" s="121"/>
      <c r="D202" s="121"/>
      <c r="E202" s="121"/>
      <c r="F202" s="12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</row>
    <row r="203" spans="1:26" ht="12" customHeight="1" x14ac:dyDescent="0.2">
      <c r="A203" s="120"/>
      <c r="B203" s="121"/>
      <c r="C203" s="121"/>
      <c r="D203" s="121"/>
      <c r="E203" s="121"/>
      <c r="F203" s="12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</row>
    <row r="204" spans="1:26" ht="12" customHeight="1" x14ac:dyDescent="0.2">
      <c r="A204" s="120"/>
      <c r="B204" s="121"/>
      <c r="C204" s="121"/>
      <c r="D204" s="121"/>
      <c r="E204" s="121"/>
      <c r="F204" s="12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</row>
    <row r="205" spans="1:26" ht="12" customHeight="1" x14ac:dyDescent="0.2">
      <c r="A205" s="120"/>
      <c r="B205" s="121"/>
      <c r="C205" s="121"/>
      <c r="D205" s="121"/>
      <c r="E205" s="121"/>
      <c r="F205" s="12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</row>
    <row r="206" spans="1:26" ht="12" customHeight="1" x14ac:dyDescent="0.2">
      <c r="A206" s="120"/>
      <c r="B206" s="121"/>
      <c r="C206" s="121"/>
      <c r="D206" s="121"/>
      <c r="E206" s="121"/>
      <c r="F206" s="12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</row>
    <row r="207" spans="1:26" ht="12" customHeight="1" x14ac:dyDescent="0.2">
      <c r="A207" s="120"/>
      <c r="B207" s="121"/>
      <c r="C207" s="121"/>
      <c r="D207" s="121"/>
      <c r="E207" s="121"/>
      <c r="F207" s="12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</row>
    <row r="208" spans="1:26" ht="12" customHeight="1" x14ac:dyDescent="0.2">
      <c r="A208" s="120"/>
      <c r="B208" s="121"/>
      <c r="C208" s="121"/>
      <c r="D208" s="121"/>
      <c r="E208" s="121"/>
      <c r="F208" s="12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</row>
    <row r="209" spans="1:26" ht="12" customHeight="1" x14ac:dyDescent="0.2">
      <c r="A209" s="120"/>
      <c r="B209" s="121"/>
      <c r="C209" s="121"/>
      <c r="D209" s="121"/>
      <c r="E209" s="121"/>
      <c r="F209" s="12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</row>
    <row r="210" spans="1:26" ht="12" customHeight="1" x14ac:dyDescent="0.2">
      <c r="A210" s="120"/>
      <c r="B210" s="121"/>
      <c r="C210" s="121"/>
      <c r="D210" s="121"/>
      <c r="E210" s="121"/>
      <c r="F210" s="12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</row>
    <row r="211" spans="1:26" ht="12" customHeight="1" x14ac:dyDescent="0.2">
      <c r="A211" s="120"/>
      <c r="B211" s="121"/>
      <c r="C211" s="121"/>
      <c r="D211" s="121"/>
      <c r="E211" s="121"/>
      <c r="F211" s="12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</row>
    <row r="212" spans="1:26" ht="12" customHeight="1" x14ac:dyDescent="0.2">
      <c r="A212" s="120"/>
      <c r="B212" s="121"/>
      <c r="C212" s="121"/>
      <c r="D212" s="121"/>
      <c r="E212" s="121"/>
      <c r="F212" s="12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</row>
    <row r="213" spans="1:26" ht="12" customHeight="1" x14ac:dyDescent="0.2">
      <c r="A213" s="120"/>
      <c r="B213" s="121"/>
      <c r="C213" s="121"/>
      <c r="D213" s="121"/>
      <c r="E213" s="121"/>
      <c r="F213" s="12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</row>
    <row r="214" spans="1:26" ht="12" customHeight="1" x14ac:dyDescent="0.2">
      <c r="A214" s="120"/>
      <c r="B214" s="121"/>
      <c r="C214" s="121"/>
      <c r="D214" s="121"/>
      <c r="E214" s="121"/>
      <c r="F214" s="12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</row>
    <row r="215" spans="1:26" ht="12" customHeight="1" x14ac:dyDescent="0.2">
      <c r="A215" s="120"/>
      <c r="B215" s="121"/>
      <c r="C215" s="121"/>
      <c r="D215" s="121"/>
      <c r="E215" s="121"/>
      <c r="F215" s="12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</row>
    <row r="216" spans="1:26" ht="12" customHeight="1" x14ac:dyDescent="0.2">
      <c r="A216" s="120"/>
      <c r="B216" s="121"/>
      <c r="C216" s="121"/>
      <c r="D216" s="121"/>
      <c r="E216" s="121"/>
      <c r="F216" s="12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</row>
    <row r="217" spans="1:26" ht="12" customHeight="1" x14ac:dyDescent="0.2">
      <c r="A217" s="120"/>
      <c r="B217" s="121"/>
      <c r="C217" s="121"/>
      <c r="D217" s="121"/>
      <c r="E217" s="121"/>
      <c r="F217" s="12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</row>
    <row r="218" spans="1:26" ht="12" customHeight="1" x14ac:dyDescent="0.2">
      <c r="A218" s="120"/>
      <c r="B218" s="121"/>
      <c r="C218" s="121"/>
      <c r="D218" s="121"/>
      <c r="E218" s="121"/>
      <c r="F218" s="12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</row>
    <row r="219" spans="1:26" ht="12" customHeight="1" x14ac:dyDescent="0.2">
      <c r="A219" s="120"/>
      <c r="B219" s="121"/>
      <c r="C219" s="121"/>
      <c r="D219" s="121"/>
      <c r="E219" s="121"/>
      <c r="F219" s="12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</row>
    <row r="220" spans="1:26" ht="12" customHeight="1" x14ac:dyDescent="0.2">
      <c r="A220" s="120"/>
      <c r="B220" s="121"/>
      <c r="C220" s="121"/>
      <c r="D220" s="121"/>
      <c r="E220" s="121"/>
      <c r="F220" s="12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</row>
    <row r="221" spans="1:26" ht="15.75" customHeight="1" x14ac:dyDescent="0.2"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 x14ac:dyDescent="0.2"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 x14ac:dyDescent="0.2"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 x14ac:dyDescent="0.2"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7:26" ht="15.75" customHeight="1" x14ac:dyDescent="0.2"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7:26" ht="15.75" customHeight="1" x14ac:dyDescent="0.2"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7:26" ht="15.75" customHeight="1" x14ac:dyDescent="0.2"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7:26" ht="15.75" customHeight="1" x14ac:dyDescent="0.2"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7:26" ht="15.75" customHeight="1" x14ac:dyDescent="0.2"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7:26" ht="15.75" customHeight="1" x14ac:dyDescent="0.2"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7:26" ht="15.75" customHeight="1" x14ac:dyDescent="0.2"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7:26" ht="15.75" customHeight="1" x14ac:dyDescent="0.2"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7:26" ht="15.75" customHeight="1" x14ac:dyDescent="0.2"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7:26" ht="15.75" customHeight="1" x14ac:dyDescent="0.2"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7:26" ht="15.75" customHeight="1" x14ac:dyDescent="0.2"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7:26" ht="15.75" customHeight="1" x14ac:dyDescent="0.2"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7:26" ht="15.75" customHeight="1" x14ac:dyDescent="0.2"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7:26" ht="15.75" customHeight="1" x14ac:dyDescent="0.2"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7:26" ht="15.75" customHeight="1" x14ac:dyDescent="0.2"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7:26" ht="15.75" customHeight="1" x14ac:dyDescent="0.2"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7:26" ht="15.75" customHeight="1" x14ac:dyDescent="0.2"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7:26" ht="15.75" customHeight="1" x14ac:dyDescent="0.2"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7:26" ht="15.75" customHeight="1" x14ac:dyDescent="0.2"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7:26" ht="15.75" customHeight="1" x14ac:dyDescent="0.2"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7:26" ht="15.75" customHeight="1" x14ac:dyDescent="0.2"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7:26" ht="15.75" customHeight="1" x14ac:dyDescent="0.2"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7:26" ht="15.75" customHeight="1" x14ac:dyDescent="0.2"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7:26" ht="15.75" customHeight="1" x14ac:dyDescent="0.2"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7:26" ht="15.75" customHeight="1" x14ac:dyDescent="0.2"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7:26" ht="15.75" customHeight="1" x14ac:dyDescent="0.2"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7:26" ht="15.75" customHeight="1" x14ac:dyDescent="0.2"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7:26" ht="15.75" customHeight="1" x14ac:dyDescent="0.2"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7:26" ht="15.75" customHeight="1" x14ac:dyDescent="0.2"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7:26" ht="15.75" customHeight="1" x14ac:dyDescent="0.2"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7:26" ht="15.75" customHeight="1" x14ac:dyDescent="0.2"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7:26" ht="15.75" customHeight="1" x14ac:dyDescent="0.2"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7:26" ht="15.75" customHeight="1" x14ac:dyDescent="0.2"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7:26" ht="15.75" customHeight="1" x14ac:dyDescent="0.2"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7:26" ht="15.75" customHeight="1" x14ac:dyDescent="0.2"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7:26" ht="15.75" customHeight="1" x14ac:dyDescent="0.2"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7:26" ht="15.75" customHeight="1" x14ac:dyDescent="0.2"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7:26" ht="15.75" customHeight="1" x14ac:dyDescent="0.2"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7:26" ht="15.75" customHeight="1" x14ac:dyDescent="0.2"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7:26" ht="15.75" customHeight="1" x14ac:dyDescent="0.2"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7:26" ht="15.75" customHeight="1" x14ac:dyDescent="0.2"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7:26" ht="15.75" customHeight="1" x14ac:dyDescent="0.2"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7:26" ht="15.75" customHeight="1" x14ac:dyDescent="0.2"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7:26" ht="15.75" customHeight="1" x14ac:dyDescent="0.2"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7:26" ht="15.75" customHeight="1" x14ac:dyDescent="0.2"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7:26" ht="15.75" customHeight="1" x14ac:dyDescent="0.2"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7:26" ht="15.75" customHeight="1" x14ac:dyDescent="0.2"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7:26" ht="15.75" customHeight="1" x14ac:dyDescent="0.2"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7:26" ht="15.75" customHeight="1" x14ac:dyDescent="0.2"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7:26" ht="15.75" customHeight="1" x14ac:dyDescent="0.2"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7:26" ht="15.75" customHeight="1" x14ac:dyDescent="0.2"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7:26" ht="15.75" customHeight="1" x14ac:dyDescent="0.2"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7:26" ht="15.75" customHeight="1" x14ac:dyDescent="0.2"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7:26" ht="15.75" customHeight="1" x14ac:dyDescent="0.2"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7:26" ht="15.75" customHeight="1" x14ac:dyDescent="0.2"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7:26" ht="15.75" customHeight="1" x14ac:dyDescent="0.2"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7:26" ht="15.75" customHeight="1" x14ac:dyDescent="0.2"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7:26" ht="15.75" customHeight="1" x14ac:dyDescent="0.2"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7:26" ht="15.75" customHeight="1" x14ac:dyDescent="0.2"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7:26" ht="15.75" customHeight="1" x14ac:dyDescent="0.2"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7:26" ht="15.75" customHeight="1" x14ac:dyDescent="0.2"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7:26" ht="15.75" customHeight="1" x14ac:dyDescent="0.2"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7:26" ht="15.75" customHeight="1" x14ac:dyDescent="0.2"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7:26" ht="15.75" customHeight="1" x14ac:dyDescent="0.2"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7:26" ht="15.75" customHeight="1" x14ac:dyDescent="0.2"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7:26" ht="15.75" customHeight="1" x14ac:dyDescent="0.2"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7:26" ht="15.75" customHeight="1" x14ac:dyDescent="0.2"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7:26" ht="15.75" customHeight="1" x14ac:dyDescent="0.2"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7:26" ht="15.75" customHeight="1" x14ac:dyDescent="0.2"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7:26" ht="15.75" customHeight="1" x14ac:dyDescent="0.2"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7:26" ht="15.75" customHeight="1" x14ac:dyDescent="0.2"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7:26" ht="15.75" customHeight="1" x14ac:dyDescent="0.2"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7:26" ht="15.75" customHeight="1" x14ac:dyDescent="0.2"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7:26" ht="15.75" customHeight="1" x14ac:dyDescent="0.2"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7:26" ht="15.75" customHeight="1" x14ac:dyDescent="0.2"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7:26" ht="15.75" customHeight="1" x14ac:dyDescent="0.2"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7:26" ht="15.75" customHeight="1" x14ac:dyDescent="0.2"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7:26" ht="15.75" customHeight="1" x14ac:dyDescent="0.2"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7:26" ht="15.75" customHeight="1" x14ac:dyDescent="0.2"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7:26" ht="15.75" customHeight="1" x14ac:dyDescent="0.2"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7:26" ht="15.75" customHeight="1" x14ac:dyDescent="0.2"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7:26" ht="15.75" customHeight="1" x14ac:dyDescent="0.2"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7:26" ht="15.75" customHeight="1" x14ac:dyDescent="0.2"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7:26" ht="15.75" customHeight="1" x14ac:dyDescent="0.2"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7:26" ht="15.75" customHeight="1" x14ac:dyDescent="0.2"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7:26" ht="15.75" customHeight="1" x14ac:dyDescent="0.2"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7:26" ht="15.75" customHeight="1" x14ac:dyDescent="0.2"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7:26" ht="15.75" customHeight="1" x14ac:dyDescent="0.2"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7:26" ht="15.75" customHeight="1" x14ac:dyDescent="0.2"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7:26" ht="15.75" customHeight="1" x14ac:dyDescent="0.2"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7:26" ht="15.75" customHeight="1" x14ac:dyDescent="0.2"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7:26" ht="15.75" customHeight="1" x14ac:dyDescent="0.2"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7:26" ht="15.75" customHeight="1" x14ac:dyDescent="0.2"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7:26" ht="15.75" customHeight="1" x14ac:dyDescent="0.2"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7:26" ht="15.75" customHeight="1" x14ac:dyDescent="0.2"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7:26" ht="15.75" customHeight="1" x14ac:dyDescent="0.2"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7:26" ht="15.75" customHeight="1" x14ac:dyDescent="0.2"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7:26" ht="15.75" customHeight="1" x14ac:dyDescent="0.2"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7:26" ht="15.75" customHeight="1" x14ac:dyDescent="0.2"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7:26" ht="15.75" customHeight="1" x14ac:dyDescent="0.2"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7:26" ht="15.75" customHeight="1" x14ac:dyDescent="0.2"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7:26" ht="15.75" customHeight="1" x14ac:dyDescent="0.2"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7:26" ht="15.75" customHeight="1" x14ac:dyDescent="0.2"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7:26" ht="15.75" customHeight="1" x14ac:dyDescent="0.2"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7:26" ht="15.75" customHeight="1" x14ac:dyDescent="0.2"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7:26" ht="15.75" customHeight="1" x14ac:dyDescent="0.2"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7:26" ht="15.75" customHeight="1" x14ac:dyDescent="0.2"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7:26" ht="15.75" customHeight="1" x14ac:dyDescent="0.2"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7:26" ht="15.75" customHeight="1" x14ac:dyDescent="0.2"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7:26" ht="15.75" customHeight="1" x14ac:dyDescent="0.2"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7:26" ht="15.75" customHeight="1" x14ac:dyDescent="0.2"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7:26" ht="15.75" customHeight="1" x14ac:dyDescent="0.2"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7:26" ht="15.75" customHeight="1" x14ac:dyDescent="0.2"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7:26" ht="15.75" customHeight="1" x14ac:dyDescent="0.2"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7:26" ht="15.75" customHeight="1" x14ac:dyDescent="0.2"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7:26" ht="15.75" customHeight="1" x14ac:dyDescent="0.2"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7:26" ht="15.75" customHeight="1" x14ac:dyDescent="0.2"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7:26" ht="15.75" customHeight="1" x14ac:dyDescent="0.2"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7:26" ht="15.75" customHeight="1" x14ac:dyDescent="0.2"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7:26" ht="15.75" customHeight="1" x14ac:dyDescent="0.2"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7:26" ht="15.75" customHeight="1" x14ac:dyDescent="0.2"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7:26" ht="15.75" customHeight="1" x14ac:dyDescent="0.2"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7:26" ht="15.75" customHeight="1" x14ac:dyDescent="0.2"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7:26" ht="15.75" customHeight="1" x14ac:dyDescent="0.2"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7:26" ht="15.75" customHeight="1" x14ac:dyDescent="0.2"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7:26" ht="15.75" customHeight="1" x14ac:dyDescent="0.2"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7:26" ht="15.75" customHeight="1" x14ac:dyDescent="0.2"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7:26" ht="15.75" customHeight="1" x14ac:dyDescent="0.2"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7:26" ht="15.75" customHeight="1" x14ac:dyDescent="0.2"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7:26" ht="15.75" customHeight="1" x14ac:dyDescent="0.2"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7:26" ht="15.75" customHeight="1" x14ac:dyDescent="0.2"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7:26" ht="15.75" customHeight="1" x14ac:dyDescent="0.2"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7:26" ht="15.75" customHeight="1" x14ac:dyDescent="0.2"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7:26" ht="15.75" customHeight="1" x14ac:dyDescent="0.2"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7:26" ht="15.75" customHeight="1" x14ac:dyDescent="0.2"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7:26" ht="15.75" customHeight="1" x14ac:dyDescent="0.2"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7:26" ht="15.75" customHeight="1" x14ac:dyDescent="0.2"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7:26" ht="15.75" customHeight="1" x14ac:dyDescent="0.2"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7:26" ht="15.75" customHeight="1" x14ac:dyDescent="0.2"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7:26" ht="15.75" customHeight="1" x14ac:dyDescent="0.2"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7:26" ht="15.75" customHeight="1" x14ac:dyDescent="0.2"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7:26" ht="15.75" customHeight="1" x14ac:dyDescent="0.2"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7:26" ht="15.75" customHeight="1" x14ac:dyDescent="0.2"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7:26" ht="15.75" customHeight="1" x14ac:dyDescent="0.2"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7:26" ht="15.75" customHeight="1" x14ac:dyDescent="0.2"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7:26" ht="15.75" customHeight="1" x14ac:dyDescent="0.2"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7:26" ht="15.75" customHeight="1" x14ac:dyDescent="0.2"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7:26" ht="15.75" customHeight="1" x14ac:dyDescent="0.2"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7:26" ht="15.75" customHeight="1" x14ac:dyDescent="0.2"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7:26" ht="15.75" customHeight="1" x14ac:dyDescent="0.2"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7:26" ht="15.75" customHeight="1" x14ac:dyDescent="0.2"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7:26" ht="15.75" customHeight="1" x14ac:dyDescent="0.2"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7:26" ht="15.75" customHeight="1" x14ac:dyDescent="0.2"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7:26" ht="15.75" customHeight="1" x14ac:dyDescent="0.2"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7:26" ht="15.75" customHeight="1" x14ac:dyDescent="0.2"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7:26" ht="15.75" customHeight="1" x14ac:dyDescent="0.2"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7:26" ht="15.75" customHeight="1" x14ac:dyDescent="0.2"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7:26" ht="15.75" customHeight="1" x14ac:dyDescent="0.2"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7:26" ht="15.75" customHeight="1" x14ac:dyDescent="0.2"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7:26" ht="15.75" customHeight="1" x14ac:dyDescent="0.2"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7:26" ht="15.75" customHeight="1" x14ac:dyDescent="0.2"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7:26" ht="15.75" customHeight="1" x14ac:dyDescent="0.2"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7:26" ht="15.75" customHeight="1" x14ac:dyDescent="0.2"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7:26" ht="15.75" customHeight="1" x14ac:dyDescent="0.2"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7:26" ht="15.75" customHeight="1" x14ac:dyDescent="0.2"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7:26" ht="15.75" customHeight="1" x14ac:dyDescent="0.2"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7:26" ht="15.75" customHeight="1" x14ac:dyDescent="0.2"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7:26" ht="15.75" customHeight="1" x14ac:dyDescent="0.2"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7:26" ht="15.75" customHeight="1" x14ac:dyDescent="0.2"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7:26" ht="15.75" customHeight="1" x14ac:dyDescent="0.2"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7:26" ht="15.75" customHeight="1" x14ac:dyDescent="0.2"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7:26" ht="15.75" customHeight="1" x14ac:dyDescent="0.2"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7:26" ht="15.75" customHeight="1" x14ac:dyDescent="0.2"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7:26" ht="15.75" customHeight="1" x14ac:dyDescent="0.2"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7:26" ht="15.75" customHeight="1" x14ac:dyDescent="0.2"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7:26" ht="15.75" customHeight="1" x14ac:dyDescent="0.2"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7:26" ht="15.75" customHeight="1" x14ac:dyDescent="0.2"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7:26" ht="15.75" customHeight="1" x14ac:dyDescent="0.2"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7:26" ht="15.75" customHeight="1" x14ac:dyDescent="0.2"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7:26" ht="15.75" customHeight="1" x14ac:dyDescent="0.2"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7:26" ht="15.75" customHeight="1" x14ac:dyDescent="0.2"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7:26" ht="15.75" customHeight="1" x14ac:dyDescent="0.2"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7:26" ht="15.75" customHeight="1" x14ac:dyDescent="0.2"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7:26" ht="15.75" customHeight="1" x14ac:dyDescent="0.2"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7:26" ht="15.75" customHeight="1" x14ac:dyDescent="0.2"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7:26" ht="15.75" customHeight="1" x14ac:dyDescent="0.2"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7:26" ht="15.75" customHeight="1" x14ac:dyDescent="0.2"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7:26" ht="15.75" customHeight="1" x14ac:dyDescent="0.2"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7:26" ht="15.75" customHeight="1" x14ac:dyDescent="0.2"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7:26" ht="15.75" customHeight="1" x14ac:dyDescent="0.2"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7:26" ht="15.75" customHeight="1" x14ac:dyDescent="0.2"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7:26" ht="15.75" customHeight="1" x14ac:dyDescent="0.2"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7:26" ht="15.75" customHeight="1" x14ac:dyDescent="0.2"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7:26" ht="15.75" customHeight="1" x14ac:dyDescent="0.2"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7:26" ht="15.75" customHeight="1" x14ac:dyDescent="0.2"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7:26" ht="15.75" customHeight="1" x14ac:dyDescent="0.2"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7:26" ht="15.75" customHeight="1" x14ac:dyDescent="0.2"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7:26" ht="15.75" customHeight="1" x14ac:dyDescent="0.2"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7:26" ht="15.75" customHeight="1" x14ac:dyDescent="0.2"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7:26" ht="15.75" customHeight="1" x14ac:dyDescent="0.2"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7:26" ht="15.75" customHeight="1" x14ac:dyDescent="0.2"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7:26" ht="15.75" customHeight="1" x14ac:dyDescent="0.2"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7:26" ht="15.75" customHeight="1" x14ac:dyDescent="0.2"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7:26" ht="15.75" customHeight="1" x14ac:dyDescent="0.2"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7:26" ht="15.75" customHeight="1" x14ac:dyDescent="0.2"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7:26" ht="15.75" customHeight="1" x14ac:dyDescent="0.2"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7:26" ht="15.75" customHeight="1" x14ac:dyDescent="0.2"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7:26" ht="15.75" customHeight="1" x14ac:dyDescent="0.2"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7:26" ht="15.75" customHeight="1" x14ac:dyDescent="0.2"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7:26" ht="15.75" customHeight="1" x14ac:dyDescent="0.2"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7:26" ht="15.75" customHeight="1" x14ac:dyDescent="0.2"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7:26" ht="15.75" customHeight="1" x14ac:dyDescent="0.2"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7:26" ht="15.75" customHeight="1" x14ac:dyDescent="0.2"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7:26" ht="15.75" customHeight="1" x14ac:dyDescent="0.2"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7:26" ht="15.75" customHeight="1" x14ac:dyDescent="0.2"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7:26" ht="15.75" customHeight="1" x14ac:dyDescent="0.2"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7:26" ht="15.75" customHeight="1" x14ac:dyDescent="0.2"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7:26" ht="15.75" customHeight="1" x14ac:dyDescent="0.2"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7:26" ht="15.75" customHeight="1" x14ac:dyDescent="0.2"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7:26" ht="15.75" customHeight="1" x14ac:dyDescent="0.2"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7:26" ht="15.75" customHeight="1" x14ac:dyDescent="0.2"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7:26" ht="15.75" customHeight="1" x14ac:dyDescent="0.2"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7:26" ht="15.75" customHeight="1" x14ac:dyDescent="0.2"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7:26" ht="15.75" customHeight="1" x14ac:dyDescent="0.2"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7:26" ht="15.75" customHeight="1" x14ac:dyDescent="0.2"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7:26" ht="15.75" customHeight="1" x14ac:dyDescent="0.2"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7:26" ht="15.75" customHeight="1" x14ac:dyDescent="0.2"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7:26" ht="15.75" customHeight="1" x14ac:dyDescent="0.2"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7:26" ht="15.75" customHeight="1" x14ac:dyDescent="0.2"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7:26" ht="15.75" customHeight="1" x14ac:dyDescent="0.2"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7:26" ht="15.75" customHeight="1" x14ac:dyDescent="0.2"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7:26" ht="15.75" customHeight="1" x14ac:dyDescent="0.2"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7:26" ht="15.75" customHeight="1" x14ac:dyDescent="0.2"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7:26" ht="15.75" customHeight="1" x14ac:dyDescent="0.2"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7:26" ht="15.75" customHeight="1" x14ac:dyDescent="0.2"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7:26" ht="15.75" customHeight="1" x14ac:dyDescent="0.2"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7:26" ht="15.75" customHeight="1" x14ac:dyDescent="0.2"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7:26" ht="15.75" customHeight="1" x14ac:dyDescent="0.2"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7:26" ht="15.75" customHeight="1" x14ac:dyDescent="0.2"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7:26" ht="15.75" customHeight="1" x14ac:dyDescent="0.2"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7:26" ht="15.75" customHeight="1" x14ac:dyDescent="0.2"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7:26" ht="15.75" customHeight="1" x14ac:dyDescent="0.2"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7:26" ht="15.75" customHeight="1" x14ac:dyDescent="0.2"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7:26" ht="15.75" customHeight="1" x14ac:dyDescent="0.2"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7:26" ht="15.75" customHeight="1" x14ac:dyDescent="0.2"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7:26" ht="15.75" customHeight="1" x14ac:dyDescent="0.2"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7:26" ht="15.75" customHeight="1" x14ac:dyDescent="0.2"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7:26" ht="15.75" customHeight="1" x14ac:dyDescent="0.2"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7:26" ht="15.75" customHeight="1" x14ac:dyDescent="0.2"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7:26" ht="15.75" customHeight="1" x14ac:dyDescent="0.2"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7:26" ht="15.75" customHeight="1" x14ac:dyDescent="0.2"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7:26" ht="15.75" customHeight="1" x14ac:dyDescent="0.2"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7:26" ht="15.75" customHeight="1" x14ac:dyDescent="0.2"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7:26" ht="15.75" customHeight="1" x14ac:dyDescent="0.2"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7:26" ht="15.75" customHeight="1" x14ac:dyDescent="0.2"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7:26" ht="15.75" customHeight="1" x14ac:dyDescent="0.2"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7:26" ht="15.75" customHeight="1" x14ac:dyDescent="0.2"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7:26" ht="15.75" customHeight="1" x14ac:dyDescent="0.2"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7:26" ht="15.75" customHeight="1" x14ac:dyDescent="0.2"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7:26" ht="15.75" customHeight="1" x14ac:dyDescent="0.2"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7:26" ht="15.75" customHeight="1" x14ac:dyDescent="0.2"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7:26" ht="15.75" customHeight="1" x14ac:dyDescent="0.2"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7:26" ht="15.75" customHeight="1" x14ac:dyDescent="0.2"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7:26" ht="15.75" customHeight="1" x14ac:dyDescent="0.2"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7:26" ht="15.75" customHeight="1" x14ac:dyDescent="0.2"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7:26" ht="15.75" customHeight="1" x14ac:dyDescent="0.2"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7:26" ht="15.75" customHeight="1" x14ac:dyDescent="0.2"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7:26" ht="15.75" customHeight="1" x14ac:dyDescent="0.2"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7:26" ht="15.75" customHeight="1" x14ac:dyDescent="0.2"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7:26" ht="15.75" customHeight="1" x14ac:dyDescent="0.2"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7:26" ht="15.75" customHeight="1" x14ac:dyDescent="0.2"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7:26" ht="15.75" customHeight="1" x14ac:dyDescent="0.2"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7:26" ht="15.75" customHeight="1" x14ac:dyDescent="0.2"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7:26" ht="15.75" customHeight="1" x14ac:dyDescent="0.2"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7:26" ht="15.75" customHeight="1" x14ac:dyDescent="0.2"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7:26" ht="15.75" customHeight="1" x14ac:dyDescent="0.2"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7:26" ht="15.75" customHeight="1" x14ac:dyDescent="0.2"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7:26" ht="15.75" customHeight="1" x14ac:dyDescent="0.2"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7:26" ht="15.75" customHeight="1" x14ac:dyDescent="0.2"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7:26" ht="15.75" customHeight="1" x14ac:dyDescent="0.2"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7:26" ht="15.75" customHeight="1" x14ac:dyDescent="0.2"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7:26" ht="15.75" customHeight="1" x14ac:dyDescent="0.2"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7:26" ht="15.75" customHeight="1" x14ac:dyDescent="0.2"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7:26" ht="15.75" customHeight="1" x14ac:dyDescent="0.2"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7:26" ht="15.75" customHeight="1" x14ac:dyDescent="0.2"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7:26" ht="15.75" customHeight="1" x14ac:dyDescent="0.2"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7:26" ht="15.75" customHeight="1" x14ac:dyDescent="0.2"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7:26" ht="15.75" customHeight="1" x14ac:dyDescent="0.2"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7:26" ht="15.75" customHeight="1" x14ac:dyDescent="0.2"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7:26" ht="15.75" customHeight="1" x14ac:dyDescent="0.2"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7:26" ht="15.75" customHeight="1" x14ac:dyDescent="0.2"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7:26" ht="15.75" customHeight="1" x14ac:dyDescent="0.2"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7:26" ht="15.75" customHeight="1" x14ac:dyDescent="0.2"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7:26" ht="15.75" customHeight="1" x14ac:dyDescent="0.2"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7:26" ht="15.75" customHeight="1" x14ac:dyDescent="0.2"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7:26" ht="15.75" customHeight="1" x14ac:dyDescent="0.2"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7:26" ht="15.75" customHeight="1" x14ac:dyDescent="0.2"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7:26" ht="15.75" customHeight="1" x14ac:dyDescent="0.2"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7:26" ht="15.75" customHeight="1" x14ac:dyDescent="0.2"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7:26" ht="15.75" customHeight="1" x14ac:dyDescent="0.2"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7:26" ht="15.75" customHeight="1" x14ac:dyDescent="0.2"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7:26" ht="15.75" customHeight="1" x14ac:dyDescent="0.2"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7:26" ht="15.75" customHeight="1" x14ac:dyDescent="0.2"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7:26" ht="15.75" customHeight="1" x14ac:dyDescent="0.2"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7:26" ht="15.75" customHeight="1" x14ac:dyDescent="0.2"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7:26" ht="15.75" customHeight="1" x14ac:dyDescent="0.2"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7:26" ht="15.75" customHeight="1" x14ac:dyDescent="0.2"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7:26" ht="15.75" customHeight="1" x14ac:dyDescent="0.2"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7:26" ht="15.75" customHeight="1" x14ac:dyDescent="0.2"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7:26" ht="15.75" customHeight="1" x14ac:dyDescent="0.2"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7:26" ht="15.75" customHeight="1" x14ac:dyDescent="0.2"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7:26" ht="15.75" customHeight="1" x14ac:dyDescent="0.2"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7:26" ht="15.75" customHeight="1" x14ac:dyDescent="0.2"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7:26" ht="15.75" customHeight="1" x14ac:dyDescent="0.2"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7:26" ht="15.75" customHeight="1" x14ac:dyDescent="0.2"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7:26" ht="15.75" customHeight="1" x14ac:dyDescent="0.2"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7:26" ht="15.75" customHeight="1" x14ac:dyDescent="0.2"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7:26" ht="15.75" customHeight="1" x14ac:dyDescent="0.2"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7:26" ht="15.75" customHeight="1" x14ac:dyDescent="0.2"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7:26" ht="15.75" customHeight="1" x14ac:dyDescent="0.2"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7:26" ht="15.75" customHeight="1" x14ac:dyDescent="0.2"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7:26" ht="15.75" customHeight="1" x14ac:dyDescent="0.2"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7:26" ht="15.75" customHeight="1" x14ac:dyDescent="0.2"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7:26" ht="15.75" customHeight="1" x14ac:dyDescent="0.2"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7:26" ht="15.75" customHeight="1" x14ac:dyDescent="0.2"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7:26" ht="15.75" customHeight="1" x14ac:dyDescent="0.2"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7:26" ht="15.75" customHeight="1" x14ac:dyDescent="0.2"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7:26" ht="15.75" customHeight="1" x14ac:dyDescent="0.2"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7:26" ht="15.75" customHeight="1" x14ac:dyDescent="0.2"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7:26" ht="15.75" customHeight="1" x14ac:dyDescent="0.2"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7:26" ht="15.75" customHeight="1" x14ac:dyDescent="0.2"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7:26" ht="15.75" customHeight="1" x14ac:dyDescent="0.2"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7:26" ht="15.75" customHeight="1" x14ac:dyDescent="0.2"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7:26" ht="15.75" customHeight="1" x14ac:dyDescent="0.2"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7:26" ht="15.75" customHeight="1" x14ac:dyDescent="0.2"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7:26" ht="15.75" customHeight="1" x14ac:dyDescent="0.2"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7:26" ht="15.75" customHeight="1" x14ac:dyDescent="0.2"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7:26" ht="15.75" customHeight="1" x14ac:dyDescent="0.2"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7:26" ht="15.75" customHeight="1" x14ac:dyDescent="0.2"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7:26" ht="15.75" customHeight="1" x14ac:dyDescent="0.2"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7:26" ht="15.75" customHeight="1" x14ac:dyDescent="0.2"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7:26" ht="15.75" customHeight="1" x14ac:dyDescent="0.2"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7:26" ht="15.75" customHeight="1" x14ac:dyDescent="0.2"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7:26" ht="15.75" customHeight="1" x14ac:dyDescent="0.2"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7:26" ht="15.75" customHeight="1" x14ac:dyDescent="0.2"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7:26" ht="15.75" customHeight="1" x14ac:dyDescent="0.2"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7:26" ht="15.75" customHeight="1" x14ac:dyDescent="0.2"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7:26" ht="15.75" customHeight="1" x14ac:dyDescent="0.2"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7:26" ht="15.75" customHeight="1" x14ac:dyDescent="0.2"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7:26" ht="15.75" customHeight="1" x14ac:dyDescent="0.2"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7:26" ht="15.75" customHeight="1" x14ac:dyDescent="0.2"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7:26" ht="15.75" customHeight="1" x14ac:dyDescent="0.2"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7:26" ht="15.75" customHeight="1" x14ac:dyDescent="0.2"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7:26" ht="15.75" customHeight="1" x14ac:dyDescent="0.2"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7:26" ht="15.75" customHeight="1" x14ac:dyDescent="0.2"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7:26" ht="15.75" customHeight="1" x14ac:dyDescent="0.2"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7:26" ht="15.75" customHeight="1" x14ac:dyDescent="0.2"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7:26" ht="15.75" customHeight="1" x14ac:dyDescent="0.2"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7:26" ht="15.75" customHeight="1" x14ac:dyDescent="0.2"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7:26" ht="15.75" customHeight="1" x14ac:dyDescent="0.2"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7:26" ht="15.75" customHeight="1" x14ac:dyDescent="0.2"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7:26" ht="15.75" customHeight="1" x14ac:dyDescent="0.2"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7:26" ht="15.75" customHeight="1" x14ac:dyDescent="0.2"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7:26" ht="15.75" customHeight="1" x14ac:dyDescent="0.2"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7:26" ht="15.75" customHeight="1" x14ac:dyDescent="0.2"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7:26" ht="15.75" customHeight="1" x14ac:dyDescent="0.2"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7:26" ht="15.75" customHeight="1" x14ac:dyDescent="0.2"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7:26" ht="15.75" customHeight="1" x14ac:dyDescent="0.2"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7:26" ht="15.75" customHeight="1" x14ac:dyDescent="0.2"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7:26" ht="15.75" customHeight="1" x14ac:dyDescent="0.2"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7:26" ht="15.75" customHeight="1" x14ac:dyDescent="0.2"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7:26" ht="15.75" customHeight="1" x14ac:dyDescent="0.2"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7:26" ht="15.75" customHeight="1" x14ac:dyDescent="0.2"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7:26" ht="15.75" customHeight="1" x14ac:dyDescent="0.2"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7:26" ht="15.75" customHeight="1" x14ac:dyDescent="0.2"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7:26" ht="15.75" customHeight="1" x14ac:dyDescent="0.2"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7:26" ht="15.75" customHeight="1" x14ac:dyDescent="0.2"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7:26" ht="15.75" customHeight="1" x14ac:dyDescent="0.2"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7:26" ht="15.75" customHeight="1" x14ac:dyDescent="0.2"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7:26" ht="15.75" customHeight="1" x14ac:dyDescent="0.2"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7:26" ht="15.75" customHeight="1" x14ac:dyDescent="0.2"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7:26" ht="15.75" customHeight="1" x14ac:dyDescent="0.2"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7:26" ht="15.75" customHeight="1" x14ac:dyDescent="0.2"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7:26" ht="15.75" customHeight="1" x14ac:dyDescent="0.2"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7:26" ht="15.75" customHeight="1" x14ac:dyDescent="0.2"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7:26" ht="15.75" customHeight="1" x14ac:dyDescent="0.2"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7:26" ht="15.75" customHeight="1" x14ac:dyDescent="0.2"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7:26" ht="15.75" customHeight="1" x14ac:dyDescent="0.2"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7:26" ht="15.75" customHeight="1" x14ac:dyDescent="0.2"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7:26" ht="15.75" customHeight="1" x14ac:dyDescent="0.2"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7:26" ht="15.75" customHeight="1" x14ac:dyDescent="0.2"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7:26" ht="15.75" customHeight="1" x14ac:dyDescent="0.2"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7:26" ht="15.75" customHeight="1" x14ac:dyDescent="0.2"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7:26" ht="15.75" customHeight="1" x14ac:dyDescent="0.2"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7:26" ht="15.75" customHeight="1" x14ac:dyDescent="0.2"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7:26" ht="15.75" customHeight="1" x14ac:dyDescent="0.2"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7:26" ht="15.75" customHeight="1" x14ac:dyDescent="0.2"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7:26" ht="15.75" customHeight="1" x14ac:dyDescent="0.2"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7:26" ht="15.75" customHeight="1" x14ac:dyDescent="0.2"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7:26" ht="15.75" customHeight="1" x14ac:dyDescent="0.2"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7:26" ht="15.75" customHeight="1" x14ac:dyDescent="0.2"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7:26" ht="15.75" customHeight="1" x14ac:dyDescent="0.2"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7:26" ht="15.75" customHeight="1" x14ac:dyDescent="0.2"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7:26" ht="15.75" customHeight="1" x14ac:dyDescent="0.2"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7:26" ht="15.75" customHeight="1" x14ac:dyDescent="0.2"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7:26" ht="15.75" customHeight="1" x14ac:dyDescent="0.2"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7:26" ht="15.75" customHeight="1" x14ac:dyDescent="0.2"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7:26" ht="15.75" customHeight="1" x14ac:dyDescent="0.2"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7:26" ht="15.75" customHeight="1" x14ac:dyDescent="0.2"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7:26" ht="15.75" customHeight="1" x14ac:dyDescent="0.2"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7:26" ht="15.75" customHeight="1" x14ac:dyDescent="0.2"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7:26" ht="15.75" customHeight="1" x14ac:dyDescent="0.2"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7:26" ht="15.75" customHeight="1" x14ac:dyDescent="0.2"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7:26" ht="15.75" customHeight="1" x14ac:dyDescent="0.2"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7:26" ht="15.75" customHeight="1" x14ac:dyDescent="0.2"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7:26" ht="15.75" customHeight="1" x14ac:dyDescent="0.2"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7:26" ht="15.75" customHeight="1" x14ac:dyDescent="0.2"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7:26" ht="15.75" customHeight="1" x14ac:dyDescent="0.2"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7:26" ht="15.75" customHeight="1" x14ac:dyDescent="0.2"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7:26" ht="15.75" customHeight="1" x14ac:dyDescent="0.2"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7:26" ht="15.75" customHeight="1" x14ac:dyDescent="0.2"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7:26" ht="15.75" customHeight="1" x14ac:dyDescent="0.2"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7:26" ht="15.75" customHeight="1" x14ac:dyDescent="0.2"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7:26" ht="15.75" customHeight="1" x14ac:dyDescent="0.2"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7:26" ht="15.75" customHeight="1" x14ac:dyDescent="0.2"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7:26" ht="15.75" customHeight="1" x14ac:dyDescent="0.2"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7:26" ht="15.75" customHeight="1" x14ac:dyDescent="0.2"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7:26" ht="15.75" customHeight="1" x14ac:dyDescent="0.2"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7:26" ht="15.75" customHeight="1" x14ac:dyDescent="0.2"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7:26" ht="15.75" customHeight="1" x14ac:dyDescent="0.2"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7:26" ht="15.75" customHeight="1" x14ac:dyDescent="0.2"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7:26" ht="15.75" customHeight="1" x14ac:dyDescent="0.2"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7:26" ht="15.75" customHeight="1" x14ac:dyDescent="0.2"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7:26" ht="15.75" customHeight="1" x14ac:dyDescent="0.2"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7:26" ht="15.75" customHeight="1" x14ac:dyDescent="0.2"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7:26" ht="15.75" customHeight="1" x14ac:dyDescent="0.2"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7:26" ht="15.75" customHeight="1" x14ac:dyDescent="0.2"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7:26" ht="15.75" customHeight="1" x14ac:dyDescent="0.2"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7:26" ht="15.75" customHeight="1" x14ac:dyDescent="0.2"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7:26" ht="15.75" customHeight="1" x14ac:dyDescent="0.2"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7:26" ht="15.75" customHeight="1" x14ac:dyDescent="0.2"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7:26" ht="15.75" customHeight="1" x14ac:dyDescent="0.2"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7:26" ht="15.75" customHeight="1" x14ac:dyDescent="0.2"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7:26" ht="15.75" customHeight="1" x14ac:dyDescent="0.2"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7:26" ht="15.75" customHeight="1" x14ac:dyDescent="0.2"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7:26" ht="15.75" customHeight="1" x14ac:dyDescent="0.2"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7:26" ht="15.75" customHeight="1" x14ac:dyDescent="0.2"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7:26" ht="15.75" customHeight="1" x14ac:dyDescent="0.2"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7:26" ht="15.75" customHeight="1" x14ac:dyDescent="0.2"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7:26" ht="15.75" customHeight="1" x14ac:dyDescent="0.2"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7:26" ht="15.75" customHeight="1" x14ac:dyDescent="0.2"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7:26" ht="15.75" customHeight="1" x14ac:dyDescent="0.2"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7:26" ht="15.75" customHeight="1" x14ac:dyDescent="0.2"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7:26" ht="15.75" customHeight="1" x14ac:dyDescent="0.2"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7:26" ht="15.75" customHeight="1" x14ac:dyDescent="0.2"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7:26" ht="15.75" customHeight="1" x14ac:dyDescent="0.2"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7:26" ht="15.75" customHeight="1" x14ac:dyDescent="0.2"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7:26" ht="15.75" customHeight="1" x14ac:dyDescent="0.2"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7:26" ht="15.75" customHeight="1" x14ac:dyDescent="0.2"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7:26" ht="15.75" customHeight="1" x14ac:dyDescent="0.2"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7:26" ht="15.75" customHeight="1" x14ac:dyDescent="0.2"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7:26" ht="15.75" customHeight="1" x14ac:dyDescent="0.2"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7:26" ht="15.75" customHeight="1" x14ac:dyDescent="0.2"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7:26" ht="15.75" customHeight="1" x14ac:dyDescent="0.2"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7:26" ht="15.75" customHeight="1" x14ac:dyDescent="0.2"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7:26" ht="15.75" customHeight="1" x14ac:dyDescent="0.2"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7:26" ht="15.75" customHeight="1" x14ac:dyDescent="0.2"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7:26" ht="15.75" customHeight="1" x14ac:dyDescent="0.2"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7:26" ht="15.75" customHeight="1" x14ac:dyDescent="0.2"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7:26" ht="15.75" customHeight="1" x14ac:dyDescent="0.2"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7:26" ht="15.75" customHeight="1" x14ac:dyDescent="0.2"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7:26" ht="15.75" customHeight="1" x14ac:dyDescent="0.2"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7:26" ht="15.75" customHeight="1" x14ac:dyDescent="0.2"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7:26" ht="15.75" customHeight="1" x14ac:dyDescent="0.2"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7:26" ht="15.75" customHeight="1" x14ac:dyDescent="0.2"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7:26" ht="15.75" customHeight="1" x14ac:dyDescent="0.2"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7:26" ht="15.75" customHeight="1" x14ac:dyDescent="0.2"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7:26" ht="15.75" customHeight="1" x14ac:dyDescent="0.2"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7:26" ht="15.75" customHeight="1" x14ac:dyDescent="0.2"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7:26" ht="15.75" customHeight="1" x14ac:dyDescent="0.2"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7:26" ht="15.75" customHeight="1" x14ac:dyDescent="0.2"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7:26" ht="15.75" customHeight="1" x14ac:dyDescent="0.2"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7:26" ht="15.75" customHeight="1" x14ac:dyDescent="0.2"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7:26" ht="15.75" customHeight="1" x14ac:dyDescent="0.2"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7:26" ht="15.75" customHeight="1" x14ac:dyDescent="0.2"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7:26" ht="15.75" customHeight="1" x14ac:dyDescent="0.2"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7:26" ht="15.75" customHeight="1" x14ac:dyDescent="0.2"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7:26" ht="15.75" customHeight="1" x14ac:dyDescent="0.2"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7:26" ht="15.75" customHeight="1" x14ac:dyDescent="0.2"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7:26" ht="15.75" customHeight="1" x14ac:dyDescent="0.2"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7:26" ht="15.75" customHeight="1" x14ac:dyDescent="0.2"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7:26" ht="15.75" customHeight="1" x14ac:dyDescent="0.2"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7:26" ht="15.75" customHeight="1" x14ac:dyDescent="0.2"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7:26" ht="15.75" customHeight="1" x14ac:dyDescent="0.2"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7:26" ht="15.75" customHeight="1" x14ac:dyDescent="0.2"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7:26" ht="15.75" customHeight="1" x14ac:dyDescent="0.2"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7:26" ht="15.75" customHeight="1" x14ac:dyDescent="0.2"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7:26" ht="15.75" customHeight="1" x14ac:dyDescent="0.2"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7:26" ht="15.75" customHeight="1" x14ac:dyDescent="0.2"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7:26" ht="15.75" customHeight="1" x14ac:dyDescent="0.2"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7:26" ht="15.75" customHeight="1" x14ac:dyDescent="0.2"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7:26" ht="15.75" customHeight="1" x14ac:dyDescent="0.2"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7:26" ht="15.75" customHeight="1" x14ac:dyDescent="0.2"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7:26" ht="15.75" customHeight="1" x14ac:dyDescent="0.2"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7:26" ht="15.75" customHeight="1" x14ac:dyDescent="0.2"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7:26" ht="15.75" customHeight="1" x14ac:dyDescent="0.2"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7:26" ht="15.75" customHeight="1" x14ac:dyDescent="0.2"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7:26" ht="15.75" customHeight="1" x14ac:dyDescent="0.2"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7:26" ht="15.75" customHeight="1" x14ac:dyDescent="0.2"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7:26" ht="15.75" customHeight="1" x14ac:dyDescent="0.2"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7:26" ht="15.75" customHeight="1" x14ac:dyDescent="0.2"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7:26" ht="15.75" customHeight="1" x14ac:dyDescent="0.2"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7:26" ht="15.75" customHeight="1" x14ac:dyDescent="0.2"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7:26" ht="15.75" customHeight="1" x14ac:dyDescent="0.2"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7:26" ht="15.75" customHeight="1" x14ac:dyDescent="0.2"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7:26" ht="15.75" customHeight="1" x14ac:dyDescent="0.2"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7:26" ht="15.75" customHeight="1" x14ac:dyDescent="0.2"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7:26" ht="15.75" customHeight="1" x14ac:dyDescent="0.2"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7:26" ht="15.75" customHeight="1" x14ac:dyDescent="0.2"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7:26" ht="15.75" customHeight="1" x14ac:dyDescent="0.2"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7:26" ht="15.75" customHeight="1" x14ac:dyDescent="0.2"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7:26" ht="15.75" customHeight="1" x14ac:dyDescent="0.2"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7:26" ht="15.75" customHeight="1" x14ac:dyDescent="0.2"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7:26" ht="15.75" customHeight="1" x14ac:dyDescent="0.2"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7:26" ht="15.75" customHeight="1" x14ac:dyDescent="0.2"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7:26" ht="15.75" customHeight="1" x14ac:dyDescent="0.2"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7:26" ht="15.75" customHeight="1" x14ac:dyDescent="0.2"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7:26" ht="15.75" customHeight="1" x14ac:dyDescent="0.2"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7:26" ht="15.75" customHeight="1" x14ac:dyDescent="0.2"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7:26" ht="15.75" customHeight="1" x14ac:dyDescent="0.2"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7:26" ht="15.75" customHeight="1" x14ac:dyDescent="0.2"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7:26" ht="15.75" customHeight="1" x14ac:dyDescent="0.2"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7:26" ht="15.75" customHeight="1" x14ac:dyDescent="0.2"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7:26" ht="15.75" customHeight="1" x14ac:dyDescent="0.2"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7:26" ht="15.75" customHeight="1" x14ac:dyDescent="0.2"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7:26" ht="15.75" customHeight="1" x14ac:dyDescent="0.2"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7:26" ht="15.75" customHeight="1" x14ac:dyDescent="0.2"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7:26" ht="15.75" customHeight="1" x14ac:dyDescent="0.2"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7:26" ht="15.75" customHeight="1" x14ac:dyDescent="0.2"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7:26" ht="15.75" customHeight="1" x14ac:dyDescent="0.2"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7:26" ht="15.75" customHeight="1" x14ac:dyDescent="0.2"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7:26" ht="15.75" customHeight="1" x14ac:dyDescent="0.2"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7:26" ht="15.75" customHeight="1" x14ac:dyDescent="0.2"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7:26" ht="15.75" customHeight="1" x14ac:dyDescent="0.2"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7:26" ht="15.75" customHeight="1" x14ac:dyDescent="0.2"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7:26" ht="15.75" customHeight="1" x14ac:dyDescent="0.2"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7:26" ht="15.75" customHeight="1" x14ac:dyDescent="0.2"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7:26" ht="15.75" customHeight="1" x14ac:dyDescent="0.2"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7:26" ht="15.75" customHeight="1" x14ac:dyDescent="0.2"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7:26" ht="15.75" customHeight="1" x14ac:dyDescent="0.2"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7:26" ht="15.75" customHeight="1" x14ac:dyDescent="0.2"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7:26" ht="15.75" customHeight="1" x14ac:dyDescent="0.2"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7:26" ht="15.75" customHeight="1" x14ac:dyDescent="0.2"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7:26" ht="15.75" customHeight="1" x14ac:dyDescent="0.2"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7:26" ht="15.75" customHeight="1" x14ac:dyDescent="0.2"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7:26" ht="15.75" customHeight="1" x14ac:dyDescent="0.2"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7:26" ht="15.75" customHeight="1" x14ac:dyDescent="0.2"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7:26" ht="15.75" customHeight="1" x14ac:dyDescent="0.2"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7:26" ht="15.75" customHeight="1" x14ac:dyDescent="0.2"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7:26" ht="15.75" customHeight="1" x14ac:dyDescent="0.2"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7:26" ht="15.75" customHeight="1" x14ac:dyDescent="0.2"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7:26" ht="15.75" customHeight="1" x14ac:dyDescent="0.2"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7:26" ht="15.75" customHeight="1" x14ac:dyDescent="0.2"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7:26" ht="15.75" customHeight="1" x14ac:dyDescent="0.2"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7:26" ht="15.75" customHeight="1" x14ac:dyDescent="0.2"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7:26" ht="15.75" customHeight="1" x14ac:dyDescent="0.2"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7:26" ht="15.75" customHeight="1" x14ac:dyDescent="0.2"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7:26" ht="15.75" customHeight="1" x14ac:dyDescent="0.2"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7:26" ht="15.75" customHeight="1" x14ac:dyDescent="0.2"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7:26" ht="15.75" customHeight="1" x14ac:dyDescent="0.2"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7:26" ht="15.75" customHeight="1" x14ac:dyDescent="0.2"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7:26" ht="15.75" customHeight="1" x14ac:dyDescent="0.2"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7:26" ht="15.75" customHeight="1" x14ac:dyDescent="0.2"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7:26" ht="15.75" customHeight="1" x14ac:dyDescent="0.2"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7:26" ht="15.75" customHeight="1" x14ac:dyDescent="0.2"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7:26" ht="15.75" customHeight="1" x14ac:dyDescent="0.2"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7:26" ht="15.75" customHeight="1" x14ac:dyDescent="0.2"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7:26" ht="15.75" customHeight="1" x14ac:dyDescent="0.2"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7:26" ht="15.75" customHeight="1" x14ac:dyDescent="0.2"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7:26" ht="15.75" customHeight="1" x14ac:dyDescent="0.2"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7:26" ht="15.75" customHeight="1" x14ac:dyDescent="0.2"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7:26" ht="15.75" customHeight="1" x14ac:dyDescent="0.2"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7:26" ht="15.75" customHeight="1" x14ac:dyDescent="0.2"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7:26" ht="15.75" customHeight="1" x14ac:dyDescent="0.2"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7:26" ht="15.75" customHeight="1" x14ac:dyDescent="0.2"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7:26" ht="15.75" customHeight="1" x14ac:dyDescent="0.2"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7:26" ht="15.75" customHeight="1" x14ac:dyDescent="0.2"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7:26" ht="15.75" customHeight="1" x14ac:dyDescent="0.2"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7:26" ht="15.75" customHeight="1" x14ac:dyDescent="0.2"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7:26" ht="15.75" customHeight="1" x14ac:dyDescent="0.2"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7:26" ht="15.75" customHeight="1" x14ac:dyDescent="0.2"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7:26" ht="15.75" customHeight="1" x14ac:dyDescent="0.2"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7:26" ht="15.75" customHeight="1" x14ac:dyDescent="0.2"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7:26" ht="15.75" customHeight="1" x14ac:dyDescent="0.2"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7:26" ht="15.75" customHeight="1" x14ac:dyDescent="0.2"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7:26" ht="15.75" customHeight="1" x14ac:dyDescent="0.2"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7:26" ht="15.75" customHeight="1" x14ac:dyDescent="0.2"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7:26" ht="15.75" customHeight="1" x14ac:dyDescent="0.2"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7:26" ht="15.75" customHeight="1" x14ac:dyDescent="0.2"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7:26" ht="15.75" customHeight="1" x14ac:dyDescent="0.2"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7:26" ht="15.75" customHeight="1" x14ac:dyDescent="0.2"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7:26" ht="15.75" customHeight="1" x14ac:dyDescent="0.2"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7:26" ht="15.75" customHeight="1" x14ac:dyDescent="0.2"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7:26" ht="15.75" customHeight="1" x14ac:dyDescent="0.2"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7:26" ht="15.75" customHeight="1" x14ac:dyDescent="0.2"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7:26" ht="15.75" customHeight="1" x14ac:dyDescent="0.2"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7:26" ht="15.75" customHeight="1" x14ac:dyDescent="0.2"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7:26" ht="15.75" customHeight="1" x14ac:dyDescent="0.2"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7:26" ht="15.75" customHeight="1" x14ac:dyDescent="0.2"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7:26" ht="15.75" customHeight="1" x14ac:dyDescent="0.2"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7:26" ht="15.75" customHeight="1" x14ac:dyDescent="0.2"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7:26" ht="15.75" customHeight="1" x14ac:dyDescent="0.2"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7:26" ht="15.75" customHeight="1" x14ac:dyDescent="0.2"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7:26" ht="15.75" customHeight="1" x14ac:dyDescent="0.2"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7:26" ht="15.75" customHeight="1" x14ac:dyDescent="0.2"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7:26" ht="15.75" customHeight="1" x14ac:dyDescent="0.2"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7:26" ht="15.75" customHeight="1" x14ac:dyDescent="0.2"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7:26" ht="15.75" customHeight="1" x14ac:dyDescent="0.2"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7:26" ht="15.75" customHeight="1" x14ac:dyDescent="0.2"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7:26" ht="15.75" customHeight="1" x14ac:dyDescent="0.2"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7:26" ht="15.75" customHeight="1" x14ac:dyDescent="0.2"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7:26" ht="15.75" customHeight="1" x14ac:dyDescent="0.2"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7:26" ht="15.75" customHeight="1" x14ac:dyDescent="0.2"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7:26" ht="15.75" customHeight="1" x14ac:dyDescent="0.2"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7:26" ht="15.75" customHeight="1" x14ac:dyDescent="0.2"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7:26" ht="15.75" customHeight="1" x14ac:dyDescent="0.2"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7:26" ht="15.75" customHeight="1" x14ac:dyDescent="0.2"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7:26" ht="15.75" customHeight="1" x14ac:dyDescent="0.2"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7:26" ht="15.75" customHeight="1" x14ac:dyDescent="0.2"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7:26" ht="15.75" customHeight="1" x14ac:dyDescent="0.2"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7:26" ht="15.75" customHeight="1" x14ac:dyDescent="0.2"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7:26" ht="15.75" customHeight="1" x14ac:dyDescent="0.2"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7:26" ht="15.75" customHeight="1" x14ac:dyDescent="0.2"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7:26" ht="15.75" customHeight="1" x14ac:dyDescent="0.2"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7:26" ht="15.75" customHeight="1" x14ac:dyDescent="0.2"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7:26" ht="15.75" customHeight="1" x14ac:dyDescent="0.2"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7:26" ht="15.75" customHeight="1" x14ac:dyDescent="0.2"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7:26" ht="15.75" customHeight="1" x14ac:dyDescent="0.2"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7:26" ht="15.75" customHeight="1" x14ac:dyDescent="0.2"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7:26" ht="15.75" customHeight="1" x14ac:dyDescent="0.2"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7:26" ht="15.75" customHeight="1" x14ac:dyDescent="0.2"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7:26" ht="15.75" customHeight="1" x14ac:dyDescent="0.2"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7:26" ht="15.75" customHeight="1" x14ac:dyDescent="0.2"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7:26" ht="15.75" customHeight="1" x14ac:dyDescent="0.2"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7:26" ht="15.75" customHeight="1" x14ac:dyDescent="0.2"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7:26" ht="15.75" customHeight="1" x14ac:dyDescent="0.2"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7:26" ht="15.75" customHeight="1" x14ac:dyDescent="0.2"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7:26" ht="15.75" customHeight="1" x14ac:dyDescent="0.2"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7:26" ht="15.75" customHeight="1" x14ac:dyDescent="0.2"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7:26" ht="15.75" customHeight="1" x14ac:dyDescent="0.2"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7:26" ht="15.75" customHeight="1" x14ac:dyDescent="0.2"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7:26" ht="15.75" customHeight="1" x14ac:dyDescent="0.2"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7:26" ht="15.75" customHeight="1" x14ac:dyDescent="0.2"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7:26" ht="15.75" customHeight="1" x14ac:dyDescent="0.2"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7:26" ht="15.75" customHeight="1" x14ac:dyDescent="0.2"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7:26" ht="15.75" customHeight="1" x14ac:dyDescent="0.2"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7:26" ht="15.75" customHeight="1" x14ac:dyDescent="0.2"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7:26" ht="15.75" customHeight="1" x14ac:dyDescent="0.2"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7:26" ht="15.75" customHeight="1" x14ac:dyDescent="0.2"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7:26" ht="15.75" customHeight="1" x14ac:dyDescent="0.2"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7:26" ht="15.75" customHeight="1" x14ac:dyDescent="0.2"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7:26" ht="15.75" customHeight="1" x14ac:dyDescent="0.2"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7:26" ht="15.75" customHeight="1" x14ac:dyDescent="0.2"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7:26" ht="15.75" customHeight="1" x14ac:dyDescent="0.2"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7:26" ht="15.75" customHeight="1" x14ac:dyDescent="0.2"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7:26" ht="15.75" customHeight="1" x14ac:dyDescent="0.2"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7:26" ht="15.75" customHeight="1" x14ac:dyDescent="0.2"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7:26" ht="15.75" customHeight="1" x14ac:dyDescent="0.2"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7:26" ht="15.75" customHeight="1" x14ac:dyDescent="0.2"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7:26" ht="15.75" customHeight="1" x14ac:dyDescent="0.2"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7:26" ht="15.75" customHeight="1" x14ac:dyDescent="0.2"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7:26" ht="15.75" customHeight="1" x14ac:dyDescent="0.2"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7:26" ht="15.75" customHeight="1" x14ac:dyDescent="0.2"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7:26" ht="15.75" customHeight="1" x14ac:dyDescent="0.2"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7:26" ht="15.75" customHeight="1" x14ac:dyDescent="0.2"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7:26" ht="15.75" customHeight="1" x14ac:dyDescent="0.2"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7:26" ht="15.75" customHeight="1" x14ac:dyDescent="0.2"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7:26" ht="15.75" customHeight="1" x14ac:dyDescent="0.2"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7:26" ht="15.75" customHeight="1" x14ac:dyDescent="0.2"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7:26" ht="15.75" customHeight="1" x14ac:dyDescent="0.2"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7:26" ht="15.75" customHeight="1" x14ac:dyDescent="0.2"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7:26" ht="15.75" customHeight="1" x14ac:dyDescent="0.2"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7:26" ht="15.75" customHeight="1" x14ac:dyDescent="0.2"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7:26" ht="15.75" customHeight="1" x14ac:dyDescent="0.2"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7:26" ht="15.75" customHeight="1" x14ac:dyDescent="0.2"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7:26" ht="15.75" customHeight="1" x14ac:dyDescent="0.2"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7:26" ht="15.75" customHeight="1" x14ac:dyDescent="0.2"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7:26" ht="15.75" customHeight="1" x14ac:dyDescent="0.2"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7:26" ht="15.75" customHeight="1" x14ac:dyDescent="0.2"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7:26" ht="15.75" customHeight="1" x14ac:dyDescent="0.2"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7:26" ht="15.75" customHeight="1" x14ac:dyDescent="0.2"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7:26" ht="15.75" customHeight="1" x14ac:dyDescent="0.2"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7:26" ht="15.75" customHeight="1" x14ac:dyDescent="0.2"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7:26" ht="15.75" customHeight="1" x14ac:dyDescent="0.2"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7:26" ht="15.75" customHeight="1" x14ac:dyDescent="0.2"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7:26" ht="15.75" customHeight="1" x14ac:dyDescent="0.2"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7:26" ht="15.75" customHeight="1" x14ac:dyDescent="0.2"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7:26" ht="15.75" customHeight="1" x14ac:dyDescent="0.2"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7:26" ht="15.75" customHeight="1" x14ac:dyDescent="0.2"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7:26" ht="15.75" customHeight="1" x14ac:dyDescent="0.2"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7:26" ht="15.75" customHeight="1" x14ac:dyDescent="0.2"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7:26" ht="15.75" customHeight="1" x14ac:dyDescent="0.2"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7:26" ht="15.75" customHeight="1" x14ac:dyDescent="0.2"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7:26" ht="15.75" customHeight="1" x14ac:dyDescent="0.2"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7:26" ht="15.75" customHeight="1" x14ac:dyDescent="0.2"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7:26" ht="15.75" customHeight="1" x14ac:dyDescent="0.2"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7:26" ht="15.75" customHeight="1" x14ac:dyDescent="0.2"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7:26" ht="15.75" customHeight="1" x14ac:dyDescent="0.2"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7:26" ht="15.75" customHeight="1" x14ac:dyDescent="0.2"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7:26" ht="15.75" customHeight="1" x14ac:dyDescent="0.2"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7:26" ht="15.75" customHeight="1" x14ac:dyDescent="0.2"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7:26" ht="15.75" customHeight="1" x14ac:dyDescent="0.2"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7:26" ht="15.75" customHeight="1" x14ac:dyDescent="0.2"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7:26" ht="15.75" customHeight="1" x14ac:dyDescent="0.2"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7:26" ht="15.75" customHeight="1" x14ac:dyDescent="0.2"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7:26" ht="15.75" customHeight="1" x14ac:dyDescent="0.2"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7:26" ht="15.75" customHeight="1" x14ac:dyDescent="0.2"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7:26" ht="15.75" customHeight="1" x14ac:dyDescent="0.2"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7:26" ht="15.75" customHeight="1" x14ac:dyDescent="0.2"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7:26" ht="15.75" customHeight="1" x14ac:dyDescent="0.2"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7:26" ht="15.75" customHeight="1" x14ac:dyDescent="0.2"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7:26" ht="15.75" customHeight="1" x14ac:dyDescent="0.2"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7:26" ht="15.75" customHeight="1" x14ac:dyDescent="0.2"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7:26" ht="15.75" customHeight="1" x14ac:dyDescent="0.2"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7:26" ht="15.75" customHeight="1" x14ac:dyDescent="0.2"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7:26" ht="15.75" customHeight="1" x14ac:dyDescent="0.2"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7:26" ht="15.75" customHeight="1" x14ac:dyDescent="0.2"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7:26" ht="15.75" customHeight="1" x14ac:dyDescent="0.2"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7:26" ht="15.75" customHeight="1" x14ac:dyDescent="0.2"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7:26" ht="15.75" customHeight="1" x14ac:dyDescent="0.2"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7:26" ht="15.75" customHeight="1" x14ac:dyDescent="0.2"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7:26" ht="15.75" customHeight="1" x14ac:dyDescent="0.2"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7:26" ht="15.75" customHeight="1" x14ac:dyDescent="0.2"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7:26" ht="15.75" customHeight="1" x14ac:dyDescent="0.2"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7:26" ht="15.75" customHeight="1" x14ac:dyDescent="0.2"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7:26" ht="15.75" customHeight="1" x14ac:dyDescent="0.2"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7:26" ht="15.75" customHeight="1" x14ac:dyDescent="0.2"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7:26" ht="15.75" customHeight="1" x14ac:dyDescent="0.2"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7:26" ht="15.75" customHeight="1" x14ac:dyDescent="0.2"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7:26" ht="15.75" customHeight="1" x14ac:dyDescent="0.2"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7:26" ht="15.75" customHeight="1" x14ac:dyDescent="0.2"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7:26" ht="15.75" customHeight="1" x14ac:dyDescent="0.2"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7:26" ht="15.75" customHeight="1" x14ac:dyDescent="0.2"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7:26" ht="15.75" customHeight="1" x14ac:dyDescent="0.2"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7:26" ht="15.75" customHeight="1" x14ac:dyDescent="0.2"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7:26" ht="15.75" customHeight="1" x14ac:dyDescent="0.2"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7:26" ht="15.75" customHeight="1" x14ac:dyDescent="0.2"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7:26" ht="15.75" customHeight="1" x14ac:dyDescent="0.2"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7:26" ht="15.75" customHeight="1" x14ac:dyDescent="0.2"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7:26" ht="15.75" customHeight="1" x14ac:dyDescent="0.2"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7:26" ht="15.75" customHeight="1" x14ac:dyDescent="0.2"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7:26" ht="15.75" customHeight="1" x14ac:dyDescent="0.2"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7:26" ht="15.75" customHeight="1" x14ac:dyDescent="0.2"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7:26" ht="15.75" customHeight="1" x14ac:dyDescent="0.2"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7:26" ht="15.75" customHeight="1" x14ac:dyDescent="0.2"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7:26" ht="15.75" customHeight="1" x14ac:dyDescent="0.2"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7:26" ht="15.75" customHeight="1" x14ac:dyDescent="0.2"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7:26" ht="15.75" customHeight="1" x14ac:dyDescent="0.2"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7:26" ht="15.75" customHeight="1" x14ac:dyDescent="0.2"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7:26" ht="15.75" customHeight="1" x14ac:dyDescent="0.2"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7:26" ht="15.75" customHeight="1" x14ac:dyDescent="0.2"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7:26" ht="15.75" customHeight="1" x14ac:dyDescent="0.2"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7:26" ht="15.75" customHeight="1" x14ac:dyDescent="0.2"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7:26" ht="15.75" customHeight="1" x14ac:dyDescent="0.2"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7:26" ht="15.75" customHeight="1" x14ac:dyDescent="0.2"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7:26" ht="15.75" customHeight="1" x14ac:dyDescent="0.2"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7:26" ht="15.75" customHeight="1" x14ac:dyDescent="0.2"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7:26" ht="15.75" customHeight="1" x14ac:dyDescent="0.2"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7:26" ht="15.75" customHeight="1" x14ac:dyDescent="0.2"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7:26" ht="15.75" customHeight="1" x14ac:dyDescent="0.2"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7:26" ht="15.75" customHeight="1" x14ac:dyDescent="0.2"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7:26" ht="15.75" customHeight="1" x14ac:dyDescent="0.2"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7:26" ht="15.75" customHeight="1" x14ac:dyDescent="0.2"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7:26" ht="15.75" customHeight="1" x14ac:dyDescent="0.2"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7:26" ht="15.75" customHeight="1" x14ac:dyDescent="0.2"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7:26" ht="15.75" customHeight="1" x14ac:dyDescent="0.2"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2">
    <mergeCell ref="B1:C1"/>
    <mergeCell ref="E1:F1"/>
  </mergeCells>
  <conditionalFormatting sqref="F3:F4">
    <cfRule type="cellIs" dxfId="1" priority="1" operator="lessThan">
      <formula>0</formula>
    </cfRule>
  </conditionalFormatting>
  <conditionalFormatting sqref="F3:F4">
    <cfRule type="cellIs" dxfId="0" priority="2" operator="greaterThan">
      <formula>0</formula>
    </cfRule>
  </conditionalFormatting>
  <printOptions horizontalCentered="1"/>
  <pageMargins left="0.75" right="0.75" top="1" bottom="1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 and setup</vt:lpstr>
      <vt:lpstr>Expenses</vt:lpstr>
      <vt:lpstr>Income</vt:lpstr>
      <vt:lpstr>Profit - Loss Summary</vt:lpstr>
      <vt:lpstr>Variable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coget</dc:creator>
  <cp:lastModifiedBy>fred coget</cp:lastModifiedBy>
  <dcterms:created xsi:type="dcterms:W3CDTF">2022-04-29T14:26:12Z</dcterms:created>
  <dcterms:modified xsi:type="dcterms:W3CDTF">2022-05-04T14:58:49Z</dcterms:modified>
</cp:coreProperties>
</file>